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n de Vries\Desktop\"/>
    </mc:Choice>
  </mc:AlternateContent>
  <xr:revisionPtr revIDLastSave="0" documentId="8_{3740130C-47C5-4E54-B1A6-B9840948F7E3}" xr6:coauthVersionLast="47" xr6:coauthVersionMax="47" xr10:uidLastSave="{00000000-0000-0000-0000-000000000000}"/>
  <bookViews>
    <workbookView xWindow="25080" yWindow="-120" windowWidth="25440" windowHeight="15390" tabRatio="852" xr2:uid="{00000000-000D-0000-FFFF-FFFF00000000}"/>
  </bookViews>
  <sheets>
    <sheet name="Invoer" sheetId="6" r:id="rId1"/>
    <sheet name="profielen" sheetId="7" state="hidden" r:id="rId2"/>
  </sheets>
  <definedNames>
    <definedName name="_xlnm.Print_Area" localSheetId="0">Invoer!$C$628:$M$628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79" i="7" l="1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113" i="7"/>
  <c r="R129" i="7"/>
  <c r="S129" i="7"/>
  <c r="R130" i="7"/>
  <c r="S130" i="7"/>
  <c r="R131" i="7"/>
  <c r="S131" i="7"/>
  <c r="R132" i="7"/>
  <c r="S132" i="7"/>
  <c r="R133" i="7"/>
  <c r="S133" i="7"/>
  <c r="R134" i="7"/>
  <c r="S134" i="7"/>
  <c r="R135" i="7"/>
  <c r="S135" i="7"/>
  <c r="R136" i="7"/>
  <c r="S136" i="7"/>
  <c r="R137" i="7"/>
  <c r="S137" i="7"/>
  <c r="R138" i="7"/>
  <c r="S138" i="7"/>
  <c r="R139" i="7"/>
  <c r="S139" i="7"/>
  <c r="R140" i="7"/>
  <c r="S140" i="7"/>
  <c r="R141" i="7"/>
  <c r="S141" i="7"/>
  <c r="R142" i="7"/>
  <c r="S142" i="7"/>
  <c r="R143" i="7"/>
  <c r="S143" i="7"/>
  <c r="R144" i="7"/>
  <c r="S144" i="7"/>
  <c r="R145" i="7"/>
  <c r="S145" i="7"/>
  <c r="R146" i="7"/>
  <c r="S146" i="7"/>
  <c r="R147" i="7"/>
  <c r="S147" i="7"/>
  <c r="R148" i="7"/>
  <c r="S148" i="7"/>
  <c r="R149" i="7"/>
  <c r="S149" i="7"/>
  <c r="R150" i="7"/>
  <c r="S150" i="7"/>
  <c r="R151" i="7"/>
  <c r="S151" i="7"/>
  <c r="R152" i="7"/>
  <c r="S152" i="7"/>
  <c r="R153" i="7"/>
  <c r="S153" i="7"/>
  <c r="R154" i="7"/>
  <c r="S154" i="7"/>
  <c r="R155" i="7"/>
  <c r="S155" i="7"/>
  <c r="R156" i="7"/>
  <c r="S156" i="7"/>
  <c r="R157" i="7"/>
  <c r="S157" i="7"/>
  <c r="R158" i="7"/>
  <c r="S158" i="7"/>
  <c r="R159" i="7"/>
  <c r="S159" i="7"/>
  <c r="R160" i="7"/>
  <c r="S160" i="7"/>
  <c r="R161" i="7"/>
  <c r="S161" i="7"/>
  <c r="R162" i="7"/>
  <c r="S162" i="7"/>
  <c r="R163" i="7"/>
  <c r="S163" i="7"/>
  <c r="R164" i="7"/>
  <c r="S164" i="7"/>
  <c r="R165" i="7"/>
  <c r="S165" i="7"/>
  <c r="R166" i="7"/>
  <c r="S166" i="7"/>
  <c r="R167" i="7"/>
  <c r="S167" i="7"/>
  <c r="R168" i="7"/>
  <c r="S168" i="7"/>
  <c r="R169" i="7"/>
  <c r="S169" i="7"/>
  <c r="R170" i="7"/>
  <c r="S170" i="7"/>
  <c r="R171" i="7"/>
  <c r="S171" i="7"/>
  <c r="R172" i="7"/>
  <c r="S172" i="7"/>
  <c r="R173" i="7"/>
  <c r="S173" i="7"/>
  <c r="R174" i="7"/>
  <c r="S174" i="7"/>
  <c r="R175" i="7"/>
  <c r="S175" i="7"/>
  <c r="R176" i="7"/>
  <c r="S176" i="7"/>
  <c r="R177" i="7"/>
  <c r="S177" i="7"/>
  <c r="R178" i="7"/>
  <c r="S178" i="7"/>
  <c r="R179" i="7"/>
  <c r="S179" i="7"/>
  <c r="R180" i="7"/>
  <c r="S180" i="7"/>
  <c r="R181" i="7"/>
  <c r="S181" i="7"/>
  <c r="R182" i="7"/>
  <c r="S182" i="7"/>
  <c r="R183" i="7"/>
  <c r="S183" i="7"/>
  <c r="R184" i="7"/>
  <c r="S184" i="7"/>
  <c r="R185" i="7"/>
  <c r="S185" i="7"/>
  <c r="R186" i="7"/>
  <c r="S186" i="7"/>
  <c r="R187" i="7"/>
  <c r="S187" i="7"/>
  <c r="R188" i="7"/>
  <c r="S188" i="7"/>
  <c r="R189" i="7"/>
  <c r="S189" i="7"/>
  <c r="R190" i="7"/>
  <c r="S190" i="7"/>
  <c r="R191" i="7"/>
  <c r="S191" i="7"/>
  <c r="R192" i="7"/>
  <c r="S192" i="7"/>
  <c r="R193" i="7"/>
  <c r="S193" i="7"/>
  <c r="R194" i="7"/>
  <c r="S194" i="7"/>
  <c r="R195" i="7"/>
  <c r="S195" i="7"/>
  <c r="R196" i="7"/>
  <c r="S196" i="7"/>
  <c r="R197" i="7"/>
  <c r="S197" i="7"/>
  <c r="R198" i="7"/>
  <c r="S198" i="7"/>
  <c r="R199" i="7"/>
  <c r="S199" i="7"/>
  <c r="R200" i="7"/>
  <c r="S200" i="7"/>
  <c r="R201" i="7"/>
  <c r="S201" i="7"/>
  <c r="R202" i="7"/>
  <c r="S202" i="7"/>
  <c r="R203" i="7"/>
  <c r="S203" i="7"/>
  <c r="R204" i="7"/>
  <c r="S204" i="7"/>
  <c r="R205" i="7"/>
  <c r="S205" i="7"/>
  <c r="R206" i="7"/>
  <c r="S206" i="7"/>
  <c r="R207" i="7"/>
  <c r="S207" i="7"/>
  <c r="R208" i="7"/>
  <c r="S208" i="7"/>
  <c r="R209" i="7"/>
  <c r="S209" i="7"/>
  <c r="R210" i="7"/>
  <c r="S210" i="7"/>
  <c r="R211" i="7"/>
  <c r="S211" i="7"/>
  <c r="R212" i="7"/>
  <c r="S212" i="7"/>
  <c r="R213" i="7"/>
  <c r="S213" i="7"/>
  <c r="R214" i="7"/>
  <c r="S214" i="7"/>
  <c r="R215" i="7"/>
  <c r="S215" i="7"/>
  <c r="R216" i="7"/>
  <c r="S216" i="7"/>
  <c r="R217" i="7"/>
  <c r="S217" i="7"/>
  <c r="R218" i="7"/>
  <c r="S218" i="7"/>
  <c r="R219" i="7"/>
  <c r="S219" i="7"/>
  <c r="R220" i="7"/>
  <c r="S220" i="7"/>
  <c r="R221" i="7"/>
  <c r="S221" i="7"/>
  <c r="R222" i="7"/>
  <c r="S222" i="7"/>
  <c r="R223" i="7"/>
  <c r="S223" i="7"/>
  <c r="R224" i="7"/>
  <c r="S224" i="7"/>
  <c r="R225" i="7"/>
  <c r="S225" i="7"/>
  <c r="R226" i="7"/>
  <c r="S226" i="7"/>
  <c r="R227" i="7"/>
  <c r="S227" i="7"/>
  <c r="R228" i="7"/>
  <c r="S228" i="7"/>
  <c r="R229" i="7"/>
  <c r="S229" i="7"/>
  <c r="R230" i="7"/>
  <c r="S230" i="7"/>
  <c r="R231" i="7"/>
  <c r="S231" i="7"/>
  <c r="R232" i="7"/>
  <c r="S232" i="7"/>
  <c r="R233" i="7"/>
  <c r="S233" i="7"/>
  <c r="R234" i="7"/>
  <c r="S234" i="7"/>
  <c r="R235" i="7"/>
  <c r="S235" i="7"/>
  <c r="R236" i="7"/>
  <c r="S236" i="7"/>
  <c r="R237" i="7"/>
  <c r="S237" i="7"/>
  <c r="R238" i="7"/>
  <c r="S238" i="7"/>
  <c r="R239" i="7"/>
  <c r="S239" i="7"/>
  <c r="R240" i="7"/>
  <c r="S240" i="7"/>
  <c r="R241" i="7"/>
  <c r="S241" i="7"/>
  <c r="S113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7" i="7"/>
  <c r="S128" i="7"/>
  <c r="S126" i="7"/>
  <c r="R126" i="7"/>
  <c r="R128" i="7"/>
  <c r="R127" i="7"/>
  <c r="N128" i="7" l="1"/>
  <c r="N241" i="7"/>
  <c r="N239" i="7"/>
  <c r="N237" i="7"/>
  <c r="N235" i="7"/>
  <c r="N233" i="7"/>
  <c r="N231" i="7"/>
  <c r="N229" i="7"/>
  <c r="N227" i="7"/>
  <c r="N225" i="7"/>
  <c r="N221" i="7"/>
  <c r="N219" i="7"/>
  <c r="N215" i="7"/>
  <c r="N213" i="7"/>
  <c r="N209" i="7"/>
  <c r="N207" i="7"/>
  <c r="N203" i="7"/>
  <c r="N197" i="7"/>
  <c r="N195" i="7"/>
  <c r="N193" i="7"/>
  <c r="N191" i="7"/>
  <c r="N189" i="7"/>
  <c r="N187" i="7"/>
  <c r="N185" i="7"/>
  <c r="N183" i="7"/>
  <c r="N181" i="7"/>
  <c r="N179" i="7"/>
  <c r="N177" i="7"/>
  <c r="N175" i="7"/>
  <c r="N173" i="7"/>
  <c r="N171" i="7"/>
  <c r="N167" i="7"/>
  <c r="N165" i="7"/>
  <c r="N163" i="7"/>
  <c r="N161" i="7"/>
  <c r="N159" i="7"/>
  <c r="N157" i="7"/>
  <c r="N155" i="7"/>
  <c r="N153" i="7"/>
  <c r="N151" i="7"/>
  <c r="N149" i="7"/>
  <c r="N147" i="7"/>
  <c r="N141" i="7"/>
  <c r="N139" i="7"/>
  <c r="N137" i="7"/>
  <c r="N135" i="7"/>
  <c r="N133" i="7"/>
  <c r="N131" i="7"/>
  <c r="N129" i="7"/>
  <c r="N127" i="7"/>
  <c r="N126" i="7"/>
  <c r="N113" i="7"/>
  <c r="N125" i="7"/>
  <c r="N238" i="7"/>
  <c r="N232" i="7"/>
  <c r="N204" i="7"/>
  <c r="N120" i="7"/>
  <c r="N240" i="7"/>
  <c r="N222" i="7"/>
  <c r="N212" i="7"/>
  <c r="N202" i="7"/>
  <c r="N194" i="7"/>
  <c r="N178" i="7"/>
  <c r="N172" i="7"/>
  <c r="N166" i="7"/>
  <c r="N162" i="7"/>
  <c r="N158" i="7"/>
  <c r="N156" i="7"/>
  <c r="N152" i="7"/>
  <c r="N148" i="7"/>
  <c r="N144" i="7"/>
  <c r="N140" i="7"/>
  <c r="N136" i="7"/>
  <c r="N132" i="7"/>
  <c r="N123" i="7"/>
  <c r="N119" i="7"/>
  <c r="N115" i="7"/>
  <c r="N121" i="7"/>
  <c r="N220" i="7"/>
  <c r="N200" i="7"/>
  <c r="N174" i="7"/>
  <c r="N168" i="7"/>
  <c r="N164" i="7"/>
  <c r="N160" i="7"/>
  <c r="N154" i="7"/>
  <c r="N150" i="7"/>
  <c r="N146" i="7"/>
  <c r="N142" i="7"/>
  <c r="N138" i="7"/>
  <c r="N134" i="7"/>
  <c r="N130" i="7"/>
  <c r="N122" i="7"/>
  <c r="N118" i="7"/>
  <c r="N114" i="7"/>
  <c r="N236" i="7"/>
  <c r="N234" i="7"/>
  <c r="N230" i="7"/>
  <c r="N228" i="7"/>
  <c r="N226" i="7"/>
  <c r="N224" i="7"/>
  <c r="N223" i="7"/>
  <c r="N218" i="7"/>
  <c r="N217" i="7"/>
  <c r="N216" i="7"/>
  <c r="N214" i="7"/>
  <c r="N211" i="7"/>
  <c r="N210" i="7"/>
  <c r="N208" i="7"/>
  <c r="N206" i="7"/>
  <c r="N205" i="7"/>
  <c r="N201" i="7"/>
  <c r="N199" i="7"/>
  <c r="N198" i="7"/>
  <c r="N196" i="7"/>
  <c r="N192" i="7"/>
  <c r="N190" i="7"/>
  <c r="N188" i="7"/>
  <c r="N186" i="7"/>
  <c r="N184" i="7"/>
  <c r="N182" i="7"/>
  <c r="N180" i="7"/>
  <c r="N176" i="7"/>
  <c r="N170" i="7"/>
  <c r="N169" i="7"/>
  <c r="N145" i="7"/>
  <c r="N143" i="7"/>
  <c r="N124" i="7"/>
  <c r="N117" i="7"/>
  <c r="N116" i="7"/>
  <c r="B129" i="7" l="1"/>
  <c r="C129" i="7" s="1"/>
  <c r="D129" i="7"/>
  <c r="E129" i="7" s="1"/>
  <c r="F129" i="7"/>
  <c r="G129" i="7" s="1"/>
  <c r="I129" i="7"/>
  <c r="B130" i="7"/>
  <c r="C130" i="7" s="1"/>
  <c r="D130" i="7"/>
  <c r="E130" i="7" s="1"/>
  <c r="F130" i="7"/>
  <c r="G130" i="7" s="1"/>
  <c r="I130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I114" i="7"/>
  <c r="I115" i="7"/>
  <c r="B113" i="7"/>
  <c r="D113" i="7"/>
  <c r="F113" i="7"/>
  <c r="D75" i="7" l="1"/>
  <c r="I465" i="7" l="1"/>
  <c r="F465" i="7"/>
  <c r="G465" i="7" s="1"/>
  <c r="D465" i="7"/>
  <c r="E465" i="7" s="1"/>
  <c r="C465" i="7"/>
  <c r="I464" i="7"/>
  <c r="F464" i="7"/>
  <c r="G464" i="7" s="1"/>
  <c r="D464" i="7"/>
  <c r="E464" i="7" s="1"/>
  <c r="C464" i="7"/>
  <c r="I463" i="7"/>
  <c r="F463" i="7"/>
  <c r="G463" i="7" s="1"/>
  <c r="D463" i="7"/>
  <c r="E463" i="7" s="1"/>
  <c r="C463" i="7"/>
  <c r="I462" i="7"/>
  <c r="F462" i="7"/>
  <c r="G462" i="7" s="1"/>
  <c r="D462" i="7"/>
  <c r="E462" i="7" s="1"/>
  <c r="C462" i="7"/>
  <c r="I461" i="7"/>
  <c r="F461" i="7"/>
  <c r="G461" i="7" s="1"/>
  <c r="D461" i="7"/>
  <c r="E461" i="7" s="1"/>
  <c r="C461" i="7"/>
  <c r="I460" i="7"/>
  <c r="F460" i="7"/>
  <c r="G460" i="7" s="1"/>
  <c r="D460" i="7"/>
  <c r="E460" i="7" s="1"/>
  <c r="C460" i="7"/>
  <c r="I459" i="7"/>
  <c r="F459" i="7"/>
  <c r="G459" i="7" s="1"/>
  <c r="D459" i="7"/>
  <c r="E459" i="7" s="1"/>
  <c r="C459" i="7"/>
  <c r="I458" i="7"/>
  <c r="F458" i="7"/>
  <c r="G458" i="7" s="1"/>
  <c r="D458" i="7"/>
  <c r="E458" i="7" s="1"/>
  <c r="C458" i="7"/>
  <c r="I457" i="7"/>
  <c r="F457" i="7"/>
  <c r="G457" i="7" s="1"/>
  <c r="D457" i="7"/>
  <c r="E457" i="7" s="1"/>
  <c r="C457" i="7"/>
  <c r="I456" i="7"/>
  <c r="F456" i="7"/>
  <c r="G456" i="7" s="1"/>
  <c r="D456" i="7"/>
  <c r="E456" i="7" s="1"/>
  <c r="C456" i="7"/>
  <c r="I455" i="7"/>
  <c r="F455" i="7"/>
  <c r="G455" i="7" s="1"/>
  <c r="D455" i="7"/>
  <c r="E455" i="7" s="1"/>
  <c r="C455" i="7"/>
  <c r="I454" i="7"/>
  <c r="F454" i="7"/>
  <c r="G454" i="7" s="1"/>
  <c r="D454" i="7"/>
  <c r="E454" i="7" s="1"/>
  <c r="C454" i="7"/>
  <c r="I453" i="7"/>
  <c r="F453" i="7"/>
  <c r="G453" i="7" s="1"/>
  <c r="D453" i="7"/>
  <c r="E453" i="7" s="1"/>
  <c r="C453" i="7"/>
  <c r="I452" i="7"/>
  <c r="F452" i="7"/>
  <c r="G452" i="7" s="1"/>
  <c r="D452" i="7"/>
  <c r="E452" i="7" s="1"/>
  <c r="C452" i="7"/>
  <c r="I451" i="7"/>
  <c r="F451" i="7"/>
  <c r="G451" i="7" s="1"/>
  <c r="D451" i="7"/>
  <c r="E451" i="7" s="1"/>
  <c r="C451" i="7"/>
  <c r="I450" i="7"/>
  <c r="F450" i="7"/>
  <c r="G450" i="7" s="1"/>
  <c r="D450" i="7"/>
  <c r="E450" i="7" s="1"/>
  <c r="C450" i="7"/>
  <c r="H304" i="7"/>
  <c r="I304" i="7" s="1"/>
  <c r="F304" i="7"/>
  <c r="G304" i="7" s="1"/>
  <c r="D304" i="7"/>
  <c r="E304" i="7" s="1"/>
  <c r="C304" i="7"/>
  <c r="H303" i="7"/>
  <c r="I303" i="7" s="1"/>
  <c r="F303" i="7"/>
  <c r="G303" i="7" s="1"/>
  <c r="D303" i="7"/>
  <c r="E303" i="7" s="1"/>
  <c r="C303" i="7"/>
  <c r="H302" i="7"/>
  <c r="I302" i="7" s="1"/>
  <c r="F302" i="7"/>
  <c r="G302" i="7" s="1"/>
  <c r="D302" i="7"/>
  <c r="E302" i="7" s="1"/>
  <c r="C302" i="7"/>
  <c r="N301" i="7"/>
  <c r="C301" i="7" s="1"/>
  <c r="H301" i="7"/>
  <c r="F301" i="7"/>
  <c r="D301" i="7"/>
  <c r="H300" i="7"/>
  <c r="I300" i="7" s="1"/>
  <c r="F300" i="7"/>
  <c r="G300" i="7" s="1"/>
  <c r="D300" i="7"/>
  <c r="E300" i="7" s="1"/>
  <c r="C300" i="7"/>
  <c r="H299" i="7"/>
  <c r="I299" i="7" s="1"/>
  <c r="F299" i="7"/>
  <c r="G299" i="7" s="1"/>
  <c r="D299" i="7"/>
  <c r="E299" i="7" s="1"/>
  <c r="C299" i="7"/>
  <c r="H298" i="7"/>
  <c r="I298" i="7" s="1"/>
  <c r="F298" i="7"/>
  <c r="G298" i="7" s="1"/>
  <c r="D298" i="7"/>
  <c r="E298" i="7" s="1"/>
  <c r="C298" i="7"/>
  <c r="H297" i="7"/>
  <c r="I297" i="7" s="1"/>
  <c r="F297" i="7"/>
  <c r="G297" i="7" s="1"/>
  <c r="D297" i="7"/>
  <c r="E297" i="7" s="1"/>
  <c r="C297" i="7"/>
  <c r="H296" i="7"/>
  <c r="I296" i="7" s="1"/>
  <c r="F296" i="7"/>
  <c r="G296" i="7" s="1"/>
  <c r="D296" i="7"/>
  <c r="E296" i="7" s="1"/>
  <c r="C296" i="7"/>
  <c r="H295" i="7"/>
  <c r="I295" i="7" s="1"/>
  <c r="F295" i="7"/>
  <c r="G295" i="7" s="1"/>
  <c r="D295" i="7"/>
  <c r="E295" i="7" s="1"/>
  <c r="C295" i="7"/>
  <c r="H294" i="7"/>
  <c r="I294" i="7" s="1"/>
  <c r="F294" i="7"/>
  <c r="G294" i="7" s="1"/>
  <c r="D294" i="7"/>
  <c r="E294" i="7" s="1"/>
  <c r="C294" i="7"/>
  <c r="H293" i="7"/>
  <c r="I293" i="7" s="1"/>
  <c r="F293" i="7"/>
  <c r="G293" i="7" s="1"/>
  <c r="D293" i="7"/>
  <c r="E293" i="7" s="1"/>
  <c r="C293" i="7"/>
  <c r="H292" i="7"/>
  <c r="I292" i="7" s="1"/>
  <c r="F292" i="7"/>
  <c r="G292" i="7" s="1"/>
  <c r="D292" i="7"/>
  <c r="E292" i="7" s="1"/>
  <c r="C292" i="7"/>
  <c r="H291" i="7"/>
  <c r="I291" i="7" s="1"/>
  <c r="F291" i="7"/>
  <c r="G291" i="7" s="1"/>
  <c r="D291" i="7"/>
  <c r="E291" i="7" s="1"/>
  <c r="C291" i="7"/>
  <c r="H290" i="7"/>
  <c r="I290" i="7" s="1"/>
  <c r="F290" i="7"/>
  <c r="G290" i="7" s="1"/>
  <c r="D290" i="7"/>
  <c r="E290" i="7" s="1"/>
  <c r="C290" i="7"/>
  <c r="H289" i="7"/>
  <c r="I289" i="7" s="1"/>
  <c r="F289" i="7"/>
  <c r="G289" i="7" s="1"/>
  <c r="D289" i="7"/>
  <c r="E289" i="7" s="1"/>
  <c r="C289" i="7"/>
  <c r="H288" i="7"/>
  <c r="I288" i="7" s="1"/>
  <c r="F288" i="7"/>
  <c r="G288" i="7" s="1"/>
  <c r="D288" i="7"/>
  <c r="E288" i="7" s="1"/>
  <c r="C288" i="7"/>
  <c r="H287" i="7"/>
  <c r="I287" i="7" s="1"/>
  <c r="F287" i="7"/>
  <c r="G287" i="7" s="1"/>
  <c r="D287" i="7"/>
  <c r="E287" i="7" s="1"/>
  <c r="C287" i="7"/>
  <c r="I286" i="7"/>
  <c r="G286" i="7"/>
  <c r="E286" i="7"/>
  <c r="C286" i="7"/>
  <c r="I285" i="7"/>
  <c r="G285" i="7"/>
  <c r="E285" i="7"/>
  <c r="C285" i="7"/>
  <c r="I284" i="7"/>
  <c r="G284" i="7"/>
  <c r="D284" i="7"/>
  <c r="E284" i="7" s="1"/>
  <c r="C284" i="7"/>
  <c r="H283" i="7"/>
  <c r="I283" i="7" s="1"/>
  <c r="F283" i="7"/>
  <c r="G283" i="7" s="1"/>
  <c r="D283" i="7"/>
  <c r="E283" i="7" s="1"/>
  <c r="C283" i="7"/>
  <c r="H282" i="7"/>
  <c r="I282" i="7" s="1"/>
  <c r="F282" i="7"/>
  <c r="G282" i="7" s="1"/>
  <c r="D282" i="7"/>
  <c r="E282" i="7" s="1"/>
  <c r="C282" i="7"/>
  <c r="H281" i="7"/>
  <c r="I281" i="7" s="1"/>
  <c r="F281" i="7"/>
  <c r="G281" i="7" s="1"/>
  <c r="D281" i="7"/>
  <c r="E281" i="7" s="1"/>
  <c r="C281" i="7"/>
  <c r="H280" i="7"/>
  <c r="I280" i="7" s="1"/>
  <c r="F280" i="7"/>
  <c r="G280" i="7" s="1"/>
  <c r="D280" i="7"/>
  <c r="E280" i="7" s="1"/>
  <c r="C280" i="7"/>
  <c r="H279" i="7"/>
  <c r="I279" i="7" s="1"/>
  <c r="F279" i="7"/>
  <c r="G279" i="7" s="1"/>
  <c r="D279" i="7"/>
  <c r="E279" i="7" s="1"/>
  <c r="C279" i="7"/>
  <c r="H278" i="7"/>
  <c r="I278" i="7" s="1"/>
  <c r="F278" i="7"/>
  <c r="G278" i="7" s="1"/>
  <c r="D278" i="7"/>
  <c r="E278" i="7" s="1"/>
  <c r="C278" i="7"/>
  <c r="H277" i="7"/>
  <c r="I277" i="7" s="1"/>
  <c r="F277" i="7"/>
  <c r="G277" i="7" s="1"/>
  <c r="D277" i="7"/>
  <c r="E277" i="7" s="1"/>
  <c r="C277" i="7"/>
  <c r="H276" i="7"/>
  <c r="I276" i="7" s="1"/>
  <c r="F276" i="7"/>
  <c r="G276" i="7" s="1"/>
  <c r="D276" i="7"/>
  <c r="E276" i="7" s="1"/>
  <c r="C276" i="7"/>
  <c r="H275" i="7"/>
  <c r="I275" i="7" s="1"/>
  <c r="F275" i="7"/>
  <c r="G275" i="7" s="1"/>
  <c r="D275" i="7"/>
  <c r="E275" i="7" s="1"/>
  <c r="C275" i="7"/>
  <c r="H274" i="7"/>
  <c r="I274" i="7" s="1"/>
  <c r="F274" i="7"/>
  <c r="G274" i="7" s="1"/>
  <c r="D274" i="7"/>
  <c r="E274" i="7" s="1"/>
  <c r="C274" i="7"/>
  <c r="H273" i="7"/>
  <c r="I273" i="7" s="1"/>
  <c r="F273" i="7"/>
  <c r="G273" i="7" s="1"/>
  <c r="D273" i="7"/>
  <c r="E273" i="7" s="1"/>
  <c r="C273" i="7"/>
  <c r="H272" i="7"/>
  <c r="I272" i="7" s="1"/>
  <c r="F272" i="7"/>
  <c r="G272" i="7" s="1"/>
  <c r="D272" i="7"/>
  <c r="E272" i="7" s="1"/>
  <c r="C272" i="7"/>
  <c r="H271" i="7"/>
  <c r="I271" i="7" s="1"/>
  <c r="F271" i="7"/>
  <c r="G271" i="7" s="1"/>
  <c r="D271" i="7"/>
  <c r="E271" i="7" s="1"/>
  <c r="C271" i="7"/>
  <c r="H270" i="7"/>
  <c r="I270" i="7" s="1"/>
  <c r="F270" i="7"/>
  <c r="G270" i="7" s="1"/>
  <c r="D270" i="7"/>
  <c r="E270" i="7" s="1"/>
  <c r="C270" i="7"/>
  <c r="H269" i="7"/>
  <c r="I269" i="7" s="1"/>
  <c r="G269" i="7"/>
  <c r="E269" i="7"/>
  <c r="C269" i="7"/>
  <c r="D268" i="7"/>
  <c r="H268" i="7" s="1"/>
  <c r="I268" i="7" s="1"/>
  <c r="F268" i="7"/>
  <c r="G268" i="7" s="1"/>
  <c r="C268" i="7"/>
  <c r="H267" i="7"/>
  <c r="I267" i="7" s="1"/>
  <c r="F267" i="7"/>
  <c r="G267" i="7" s="1"/>
  <c r="D267" i="7"/>
  <c r="E267" i="7" s="1"/>
  <c r="C267" i="7"/>
  <c r="H266" i="7"/>
  <c r="I266" i="7" s="1"/>
  <c r="F266" i="7"/>
  <c r="G266" i="7" s="1"/>
  <c r="D266" i="7"/>
  <c r="E266" i="7" s="1"/>
  <c r="C266" i="7"/>
  <c r="H265" i="7"/>
  <c r="I265" i="7" s="1"/>
  <c r="F265" i="7"/>
  <c r="G265" i="7" s="1"/>
  <c r="D265" i="7"/>
  <c r="E265" i="7" s="1"/>
  <c r="C265" i="7"/>
  <c r="H264" i="7"/>
  <c r="I264" i="7" s="1"/>
  <c r="F264" i="7"/>
  <c r="G264" i="7" s="1"/>
  <c r="D264" i="7"/>
  <c r="E264" i="7" s="1"/>
  <c r="C264" i="7"/>
  <c r="H263" i="7"/>
  <c r="I263" i="7" s="1"/>
  <c r="F263" i="7"/>
  <c r="G263" i="7" s="1"/>
  <c r="D263" i="7"/>
  <c r="E263" i="7" s="1"/>
  <c r="C263" i="7"/>
  <c r="H262" i="7"/>
  <c r="I262" i="7" s="1"/>
  <c r="F262" i="7"/>
  <c r="G262" i="7" s="1"/>
  <c r="D262" i="7"/>
  <c r="E262" i="7" s="1"/>
  <c r="C262" i="7"/>
  <c r="H261" i="7"/>
  <c r="I261" i="7" s="1"/>
  <c r="F261" i="7"/>
  <c r="G261" i="7" s="1"/>
  <c r="D261" i="7"/>
  <c r="E261" i="7" s="1"/>
  <c r="C261" i="7"/>
  <c r="H260" i="7"/>
  <c r="I260" i="7" s="1"/>
  <c r="F260" i="7"/>
  <c r="G260" i="7" s="1"/>
  <c r="D260" i="7"/>
  <c r="E260" i="7" s="1"/>
  <c r="C260" i="7"/>
  <c r="H259" i="7"/>
  <c r="I259" i="7" s="1"/>
  <c r="F259" i="7"/>
  <c r="G259" i="7" s="1"/>
  <c r="D259" i="7"/>
  <c r="E259" i="7" s="1"/>
  <c r="C259" i="7"/>
  <c r="H258" i="7"/>
  <c r="I258" i="7" s="1"/>
  <c r="F258" i="7"/>
  <c r="G258" i="7" s="1"/>
  <c r="D258" i="7"/>
  <c r="E258" i="7" s="1"/>
  <c r="C258" i="7"/>
  <c r="H257" i="7"/>
  <c r="I257" i="7" s="1"/>
  <c r="F257" i="7"/>
  <c r="G257" i="7" s="1"/>
  <c r="D257" i="7"/>
  <c r="E257" i="7" s="1"/>
  <c r="C257" i="7"/>
  <c r="H256" i="7"/>
  <c r="I256" i="7" s="1"/>
  <c r="F256" i="7"/>
  <c r="G256" i="7" s="1"/>
  <c r="D256" i="7"/>
  <c r="E256" i="7" s="1"/>
  <c r="C256" i="7"/>
  <c r="H255" i="7"/>
  <c r="I255" i="7" s="1"/>
  <c r="F255" i="7"/>
  <c r="G255" i="7" s="1"/>
  <c r="D255" i="7"/>
  <c r="E255" i="7" s="1"/>
  <c r="C255" i="7"/>
  <c r="H254" i="7"/>
  <c r="I254" i="7" s="1"/>
  <c r="F254" i="7"/>
  <c r="G254" i="7" s="1"/>
  <c r="D254" i="7"/>
  <c r="E254" i="7" s="1"/>
  <c r="C254" i="7"/>
  <c r="H253" i="7"/>
  <c r="I253" i="7" s="1"/>
  <c r="F253" i="7"/>
  <c r="G253" i="7" s="1"/>
  <c r="D253" i="7"/>
  <c r="E253" i="7" s="1"/>
  <c r="C253" i="7"/>
  <c r="H252" i="7"/>
  <c r="I252" i="7" s="1"/>
  <c r="F252" i="7"/>
  <c r="G252" i="7" s="1"/>
  <c r="D252" i="7"/>
  <c r="E252" i="7" s="1"/>
  <c r="C252" i="7"/>
  <c r="H251" i="7"/>
  <c r="I251" i="7" s="1"/>
  <c r="F251" i="7"/>
  <c r="G251" i="7" s="1"/>
  <c r="D251" i="7"/>
  <c r="E251" i="7" s="1"/>
  <c r="C251" i="7"/>
  <c r="H250" i="7"/>
  <c r="I250" i="7" s="1"/>
  <c r="F250" i="7"/>
  <c r="G250" i="7" s="1"/>
  <c r="D250" i="7"/>
  <c r="E250" i="7" s="1"/>
  <c r="C250" i="7"/>
  <c r="H249" i="7"/>
  <c r="I249" i="7"/>
  <c r="F249" i="7"/>
  <c r="G249" i="7" s="1"/>
  <c r="D249" i="7"/>
  <c r="E249" i="7" s="1"/>
  <c r="C249" i="7"/>
  <c r="H248" i="7"/>
  <c r="I248" i="7" s="1"/>
  <c r="F248" i="7"/>
  <c r="G248" i="7" s="1"/>
  <c r="D248" i="7"/>
  <c r="E248" i="7" s="1"/>
  <c r="C248" i="7"/>
  <c r="H247" i="7"/>
  <c r="I247" i="7" s="1"/>
  <c r="F247" i="7"/>
  <c r="G247" i="7" s="1"/>
  <c r="D247" i="7"/>
  <c r="E247" i="7" s="1"/>
  <c r="C247" i="7"/>
  <c r="H246" i="7"/>
  <c r="I246" i="7" s="1"/>
  <c r="F246" i="7"/>
  <c r="G246" i="7" s="1"/>
  <c r="D246" i="7"/>
  <c r="E246" i="7" s="1"/>
  <c r="C246" i="7"/>
  <c r="H245" i="7"/>
  <c r="I245" i="7" s="1"/>
  <c r="F245" i="7"/>
  <c r="G245" i="7" s="1"/>
  <c r="D245" i="7"/>
  <c r="E245" i="7" s="1"/>
  <c r="C245" i="7"/>
  <c r="H244" i="7"/>
  <c r="I244" i="7" s="1"/>
  <c r="F244" i="7"/>
  <c r="G244" i="7" s="1"/>
  <c r="D244" i="7"/>
  <c r="E244" i="7" s="1"/>
  <c r="C244" i="7"/>
  <c r="H243" i="7"/>
  <c r="I243" i="7" s="1"/>
  <c r="F243" i="7"/>
  <c r="D243" i="7"/>
  <c r="E243" i="7" s="1"/>
  <c r="C243" i="7"/>
  <c r="H242" i="7"/>
  <c r="I242" i="7" s="1"/>
  <c r="F242" i="7"/>
  <c r="D242" i="7"/>
  <c r="E242" i="7" s="1"/>
  <c r="C242" i="7"/>
  <c r="I241" i="7"/>
  <c r="G241" i="7"/>
  <c r="E241" i="7"/>
  <c r="C241" i="7"/>
  <c r="I240" i="7"/>
  <c r="G240" i="7"/>
  <c r="E240" i="7"/>
  <c r="C240" i="7"/>
  <c r="I239" i="7"/>
  <c r="G239" i="7"/>
  <c r="E239" i="7"/>
  <c r="C239" i="7"/>
  <c r="I238" i="7"/>
  <c r="G238" i="7"/>
  <c r="E238" i="7"/>
  <c r="C238" i="7"/>
  <c r="I237" i="7"/>
  <c r="G237" i="7"/>
  <c r="E237" i="7"/>
  <c r="C237" i="7"/>
  <c r="I236" i="7"/>
  <c r="G236" i="7"/>
  <c r="E236" i="7"/>
  <c r="C236" i="7"/>
  <c r="I235" i="7"/>
  <c r="G235" i="7"/>
  <c r="E235" i="7"/>
  <c r="C235" i="7"/>
  <c r="I234" i="7"/>
  <c r="G234" i="7"/>
  <c r="E234" i="7"/>
  <c r="C234" i="7"/>
  <c r="I233" i="7"/>
  <c r="G233" i="7"/>
  <c r="E233" i="7"/>
  <c r="C233" i="7"/>
  <c r="I232" i="7"/>
  <c r="G232" i="7"/>
  <c r="E232" i="7"/>
  <c r="C232" i="7"/>
  <c r="I231" i="7"/>
  <c r="G231" i="7"/>
  <c r="E231" i="7"/>
  <c r="C231" i="7"/>
  <c r="I230" i="7"/>
  <c r="G230" i="7"/>
  <c r="E230" i="7"/>
  <c r="C230" i="7"/>
  <c r="I229" i="7"/>
  <c r="G229" i="7"/>
  <c r="E229" i="7"/>
  <c r="C229" i="7"/>
  <c r="I228" i="7"/>
  <c r="G228" i="7"/>
  <c r="E228" i="7"/>
  <c r="C228" i="7"/>
  <c r="I227" i="7"/>
  <c r="G227" i="7"/>
  <c r="E227" i="7"/>
  <c r="C227" i="7"/>
  <c r="I226" i="7"/>
  <c r="G226" i="7"/>
  <c r="E226" i="7"/>
  <c r="C226" i="7"/>
  <c r="I225" i="7"/>
  <c r="G225" i="7"/>
  <c r="E225" i="7"/>
  <c r="C225" i="7"/>
  <c r="I224" i="7"/>
  <c r="G224" i="7"/>
  <c r="E224" i="7"/>
  <c r="C224" i="7"/>
  <c r="I223" i="7"/>
  <c r="G223" i="7"/>
  <c r="E223" i="7"/>
  <c r="C223" i="7"/>
  <c r="I222" i="7"/>
  <c r="G222" i="7"/>
  <c r="E222" i="7"/>
  <c r="C222" i="7"/>
  <c r="I221" i="7"/>
  <c r="G221" i="7"/>
  <c r="E221" i="7"/>
  <c r="C221" i="7"/>
  <c r="I220" i="7"/>
  <c r="G220" i="7"/>
  <c r="E220" i="7"/>
  <c r="C220" i="7"/>
  <c r="I219" i="7"/>
  <c r="G219" i="7"/>
  <c r="E219" i="7"/>
  <c r="C219" i="7"/>
  <c r="I218" i="7"/>
  <c r="G218" i="7"/>
  <c r="E218" i="7"/>
  <c r="C218" i="7"/>
  <c r="I217" i="7"/>
  <c r="G217" i="7"/>
  <c r="E217" i="7"/>
  <c r="C217" i="7"/>
  <c r="I216" i="7"/>
  <c r="G216" i="7"/>
  <c r="E216" i="7"/>
  <c r="C216" i="7"/>
  <c r="I215" i="7"/>
  <c r="G215" i="7"/>
  <c r="E215" i="7"/>
  <c r="C215" i="7"/>
  <c r="I214" i="7"/>
  <c r="G214" i="7"/>
  <c r="E214" i="7"/>
  <c r="C214" i="7"/>
  <c r="I213" i="7"/>
  <c r="G213" i="7"/>
  <c r="E213" i="7"/>
  <c r="C213" i="7"/>
  <c r="I212" i="7"/>
  <c r="G212" i="7"/>
  <c r="E212" i="7"/>
  <c r="C212" i="7"/>
  <c r="I211" i="7"/>
  <c r="G211" i="7"/>
  <c r="E211" i="7"/>
  <c r="C211" i="7"/>
  <c r="I210" i="7"/>
  <c r="G210" i="7"/>
  <c r="E210" i="7"/>
  <c r="C210" i="7"/>
  <c r="I209" i="7"/>
  <c r="G209" i="7"/>
  <c r="E209" i="7"/>
  <c r="C209" i="7"/>
  <c r="I208" i="7"/>
  <c r="G208" i="7"/>
  <c r="E208" i="7"/>
  <c r="C208" i="7"/>
  <c r="I207" i="7"/>
  <c r="G207" i="7"/>
  <c r="E207" i="7"/>
  <c r="C207" i="7"/>
  <c r="I206" i="7"/>
  <c r="G206" i="7"/>
  <c r="E206" i="7"/>
  <c r="C206" i="7"/>
  <c r="I205" i="7"/>
  <c r="G205" i="7"/>
  <c r="E205" i="7"/>
  <c r="C205" i="7"/>
  <c r="I204" i="7"/>
  <c r="G204" i="7"/>
  <c r="E204" i="7"/>
  <c r="C204" i="7"/>
  <c r="I203" i="7"/>
  <c r="G203" i="7"/>
  <c r="E203" i="7"/>
  <c r="C203" i="7"/>
  <c r="I202" i="7"/>
  <c r="G202" i="7"/>
  <c r="E202" i="7"/>
  <c r="C202" i="7"/>
  <c r="I201" i="7"/>
  <c r="G201" i="7"/>
  <c r="E201" i="7"/>
  <c r="C201" i="7"/>
  <c r="I200" i="7"/>
  <c r="G200" i="7"/>
  <c r="E200" i="7"/>
  <c r="C200" i="7"/>
  <c r="I199" i="7"/>
  <c r="G199" i="7"/>
  <c r="E199" i="7"/>
  <c r="C199" i="7"/>
  <c r="I198" i="7"/>
  <c r="G198" i="7"/>
  <c r="E198" i="7"/>
  <c r="C198" i="7"/>
  <c r="I197" i="7"/>
  <c r="G197" i="7"/>
  <c r="E197" i="7"/>
  <c r="C197" i="7"/>
  <c r="I196" i="7"/>
  <c r="G196" i="7"/>
  <c r="E196" i="7"/>
  <c r="C196" i="7"/>
  <c r="I195" i="7"/>
  <c r="G195" i="7"/>
  <c r="E195" i="7"/>
  <c r="C195" i="7"/>
  <c r="I194" i="7"/>
  <c r="G194" i="7"/>
  <c r="E194" i="7"/>
  <c r="C194" i="7"/>
  <c r="I193" i="7"/>
  <c r="G193" i="7"/>
  <c r="E193" i="7"/>
  <c r="C193" i="7"/>
  <c r="I192" i="7"/>
  <c r="G192" i="7"/>
  <c r="E192" i="7"/>
  <c r="C192" i="7"/>
  <c r="I191" i="7"/>
  <c r="G191" i="7"/>
  <c r="E191" i="7"/>
  <c r="C191" i="7"/>
  <c r="I190" i="7"/>
  <c r="G190" i="7"/>
  <c r="E190" i="7"/>
  <c r="C190" i="7"/>
  <c r="I189" i="7"/>
  <c r="G189" i="7"/>
  <c r="E189" i="7"/>
  <c r="C189" i="7"/>
  <c r="I188" i="7"/>
  <c r="G188" i="7"/>
  <c r="E188" i="7"/>
  <c r="C188" i="7"/>
  <c r="I187" i="7"/>
  <c r="G187" i="7"/>
  <c r="E187" i="7"/>
  <c r="C187" i="7"/>
  <c r="I186" i="7"/>
  <c r="G186" i="7"/>
  <c r="E186" i="7"/>
  <c r="C186" i="7"/>
  <c r="I185" i="7"/>
  <c r="G185" i="7"/>
  <c r="E185" i="7"/>
  <c r="C185" i="7"/>
  <c r="I184" i="7"/>
  <c r="G184" i="7"/>
  <c r="E184" i="7"/>
  <c r="C184" i="7"/>
  <c r="I183" i="7"/>
  <c r="G183" i="7"/>
  <c r="E183" i="7"/>
  <c r="C183" i="7"/>
  <c r="I182" i="7"/>
  <c r="G182" i="7"/>
  <c r="E182" i="7"/>
  <c r="C182" i="7"/>
  <c r="I181" i="7"/>
  <c r="G181" i="7"/>
  <c r="E181" i="7"/>
  <c r="C181" i="7"/>
  <c r="I180" i="7"/>
  <c r="G180" i="7"/>
  <c r="E180" i="7"/>
  <c r="C180" i="7"/>
  <c r="I179" i="7"/>
  <c r="G179" i="7"/>
  <c r="E179" i="7"/>
  <c r="C179" i="7"/>
  <c r="I178" i="7"/>
  <c r="G178" i="7"/>
  <c r="E178" i="7"/>
  <c r="C178" i="7"/>
  <c r="I177" i="7"/>
  <c r="G177" i="7"/>
  <c r="E177" i="7"/>
  <c r="C177" i="7"/>
  <c r="I176" i="7"/>
  <c r="G176" i="7"/>
  <c r="E176" i="7"/>
  <c r="C176" i="7"/>
  <c r="I175" i="7"/>
  <c r="G175" i="7"/>
  <c r="E175" i="7"/>
  <c r="C175" i="7"/>
  <c r="I174" i="7"/>
  <c r="G174" i="7"/>
  <c r="E174" i="7"/>
  <c r="C174" i="7"/>
  <c r="I173" i="7"/>
  <c r="G173" i="7"/>
  <c r="E173" i="7"/>
  <c r="C173" i="7"/>
  <c r="I172" i="7"/>
  <c r="G172" i="7"/>
  <c r="E172" i="7"/>
  <c r="C172" i="7"/>
  <c r="I171" i="7"/>
  <c r="G171" i="7"/>
  <c r="E171" i="7"/>
  <c r="C171" i="7"/>
  <c r="I170" i="7"/>
  <c r="G170" i="7"/>
  <c r="E170" i="7"/>
  <c r="C170" i="7"/>
  <c r="I169" i="7"/>
  <c r="G169" i="7"/>
  <c r="E169" i="7"/>
  <c r="C169" i="7"/>
  <c r="I168" i="7"/>
  <c r="G168" i="7"/>
  <c r="E168" i="7"/>
  <c r="C168" i="7"/>
  <c r="I167" i="7"/>
  <c r="G167" i="7"/>
  <c r="E167" i="7"/>
  <c r="C167" i="7"/>
  <c r="I166" i="7"/>
  <c r="G166" i="7"/>
  <c r="E166" i="7"/>
  <c r="C166" i="7"/>
  <c r="I165" i="7"/>
  <c r="G165" i="7"/>
  <c r="E165" i="7"/>
  <c r="C165" i="7"/>
  <c r="I164" i="7"/>
  <c r="G164" i="7"/>
  <c r="E164" i="7"/>
  <c r="C164" i="7"/>
  <c r="I163" i="7"/>
  <c r="G163" i="7"/>
  <c r="E163" i="7"/>
  <c r="C163" i="7"/>
  <c r="I162" i="7"/>
  <c r="G162" i="7"/>
  <c r="E162" i="7"/>
  <c r="C162" i="7"/>
  <c r="I161" i="7"/>
  <c r="G161" i="7"/>
  <c r="E161" i="7"/>
  <c r="C161" i="7"/>
  <c r="I160" i="7"/>
  <c r="G160" i="7"/>
  <c r="E160" i="7"/>
  <c r="C160" i="7"/>
  <c r="I159" i="7"/>
  <c r="G159" i="7"/>
  <c r="E159" i="7"/>
  <c r="C159" i="7"/>
  <c r="I158" i="7"/>
  <c r="G158" i="7"/>
  <c r="E158" i="7"/>
  <c r="C158" i="7"/>
  <c r="I157" i="7"/>
  <c r="G157" i="7"/>
  <c r="E157" i="7"/>
  <c r="C157" i="7"/>
  <c r="I156" i="7"/>
  <c r="G156" i="7"/>
  <c r="E156" i="7"/>
  <c r="C156" i="7"/>
  <c r="I155" i="7"/>
  <c r="G155" i="7"/>
  <c r="E155" i="7"/>
  <c r="C155" i="7"/>
  <c r="I154" i="7"/>
  <c r="G154" i="7"/>
  <c r="E154" i="7"/>
  <c r="C154" i="7"/>
  <c r="I153" i="7"/>
  <c r="G153" i="7"/>
  <c r="E153" i="7"/>
  <c r="C153" i="7"/>
  <c r="I152" i="7"/>
  <c r="G152" i="7"/>
  <c r="E152" i="7"/>
  <c r="C152" i="7"/>
  <c r="I151" i="7"/>
  <c r="G151" i="7"/>
  <c r="E151" i="7"/>
  <c r="C151" i="7"/>
  <c r="I150" i="7"/>
  <c r="G150" i="7"/>
  <c r="E150" i="7"/>
  <c r="C150" i="7"/>
  <c r="I149" i="7"/>
  <c r="G149" i="7"/>
  <c r="E149" i="7"/>
  <c r="C149" i="7"/>
  <c r="I148" i="7"/>
  <c r="G148" i="7"/>
  <c r="E148" i="7"/>
  <c r="C148" i="7"/>
  <c r="I147" i="7"/>
  <c r="G147" i="7"/>
  <c r="E147" i="7"/>
  <c r="C147" i="7"/>
  <c r="I146" i="7"/>
  <c r="G146" i="7"/>
  <c r="E146" i="7"/>
  <c r="C146" i="7"/>
  <c r="I145" i="7"/>
  <c r="G145" i="7"/>
  <c r="E145" i="7"/>
  <c r="I144" i="7"/>
  <c r="G144" i="7"/>
  <c r="E144" i="7"/>
  <c r="I143" i="7"/>
  <c r="G143" i="7"/>
  <c r="E143" i="7"/>
  <c r="C143" i="7"/>
  <c r="I142" i="7"/>
  <c r="G142" i="7"/>
  <c r="E142" i="7"/>
  <c r="C142" i="7"/>
  <c r="I141" i="7"/>
  <c r="G141" i="7"/>
  <c r="E141" i="7"/>
  <c r="C141" i="7"/>
  <c r="I140" i="7"/>
  <c r="G140" i="7"/>
  <c r="E140" i="7"/>
  <c r="C140" i="7"/>
  <c r="I139" i="7"/>
  <c r="G139" i="7"/>
  <c r="E139" i="7"/>
  <c r="C139" i="7"/>
  <c r="I138" i="7"/>
  <c r="G138" i="7"/>
  <c r="E138" i="7"/>
  <c r="C138" i="7"/>
  <c r="I137" i="7"/>
  <c r="G137" i="7"/>
  <c r="E137" i="7"/>
  <c r="C137" i="7"/>
  <c r="I136" i="7"/>
  <c r="G136" i="7"/>
  <c r="E136" i="7"/>
  <c r="C136" i="7"/>
  <c r="I135" i="7"/>
  <c r="G135" i="7"/>
  <c r="E135" i="7"/>
  <c r="C135" i="7"/>
  <c r="I134" i="7"/>
  <c r="G134" i="7"/>
  <c r="E134" i="7"/>
  <c r="C134" i="7"/>
  <c r="I133" i="7"/>
  <c r="G133" i="7"/>
  <c r="E133" i="7"/>
  <c r="C133" i="7"/>
  <c r="I132" i="7"/>
  <c r="G132" i="7"/>
  <c r="E132" i="7"/>
  <c r="C132" i="7"/>
  <c r="I131" i="7"/>
  <c r="G131" i="7"/>
  <c r="E131" i="7"/>
  <c r="C131" i="7"/>
  <c r="I128" i="7"/>
  <c r="G128" i="7"/>
  <c r="E128" i="7"/>
  <c r="C128" i="7"/>
  <c r="I127" i="7"/>
  <c r="G127" i="7"/>
  <c r="E127" i="7"/>
  <c r="C127" i="7"/>
  <c r="I126" i="7"/>
  <c r="G126" i="7"/>
  <c r="E126" i="7"/>
  <c r="C126" i="7"/>
  <c r="I125" i="7"/>
  <c r="G125" i="7"/>
  <c r="E125" i="7"/>
  <c r="C125" i="7"/>
  <c r="I124" i="7"/>
  <c r="G124" i="7"/>
  <c r="E124" i="7"/>
  <c r="C124" i="7"/>
  <c r="I123" i="7"/>
  <c r="G123" i="7"/>
  <c r="E123" i="7"/>
  <c r="C123" i="7"/>
  <c r="I122" i="7"/>
  <c r="G122" i="7"/>
  <c r="E122" i="7"/>
  <c r="C122" i="7"/>
  <c r="I121" i="7"/>
  <c r="G121" i="7"/>
  <c r="E121" i="7"/>
  <c r="C121" i="7"/>
  <c r="I120" i="7"/>
  <c r="G120" i="7"/>
  <c r="E120" i="7"/>
  <c r="C120" i="7"/>
  <c r="I119" i="7"/>
  <c r="G119" i="7"/>
  <c r="E119" i="7"/>
  <c r="C119" i="7"/>
  <c r="I118" i="7"/>
  <c r="G118" i="7"/>
  <c r="E118" i="7"/>
  <c r="C118" i="7"/>
  <c r="I117" i="7"/>
  <c r="G117" i="7"/>
  <c r="E117" i="7"/>
  <c r="C117" i="7"/>
  <c r="I116" i="7"/>
  <c r="G116" i="7"/>
  <c r="E116" i="7"/>
  <c r="C116" i="7"/>
  <c r="G115" i="7"/>
  <c r="E115" i="7"/>
  <c r="C115" i="7"/>
  <c r="G114" i="7"/>
  <c r="E114" i="7"/>
  <c r="C114" i="7"/>
  <c r="I113" i="7"/>
  <c r="G113" i="7"/>
  <c r="E113" i="7"/>
  <c r="C113" i="7"/>
  <c r="J94" i="7"/>
  <c r="L94" i="7" s="1"/>
  <c r="M94" i="7" s="1"/>
  <c r="I94" i="7"/>
  <c r="F94" i="7"/>
  <c r="G94" i="7" s="1"/>
  <c r="D94" i="7"/>
  <c r="E94" i="7" s="1"/>
  <c r="C94" i="7"/>
  <c r="J93" i="7"/>
  <c r="L93" i="7" s="1"/>
  <c r="M93" i="7" s="1"/>
  <c r="I93" i="7"/>
  <c r="F93" i="7"/>
  <c r="G93" i="7" s="1"/>
  <c r="D93" i="7"/>
  <c r="E93" i="7" s="1"/>
  <c r="C93" i="7"/>
  <c r="J92" i="7"/>
  <c r="L92" i="7" s="1"/>
  <c r="M92" i="7" s="1"/>
  <c r="I92" i="7"/>
  <c r="F92" i="7"/>
  <c r="G92" i="7" s="1"/>
  <c r="D92" i="7"/>
  <c r="E92" i="7" s="1"/>
  <c r="C92" i="7"/>
  <c r="J91" i="7"/>
  <c r="L91" i="7" s="1"/>
  <c r="M91" i="7" s="1"/>
  <c r="I91" i="7"/>
  <c r="F91" i="7"/>
  <c r="G91" i="7" s="1"/>
  <c r="D91" i="7"/>
  <c r="E91" i="7" s="1"/>
  <c r="C91" i="7"/>
  <c r="J90" i="7"/>
  <c r="L90" i="7" s="1"/>
  <c r="M90" i="7" s="1"/>
  <c r="I90" i="7"/>
  <c r="F90" i="7"/>
  <c r="G90" i="7" s="1"/>
  <c r="D90" i="7"/>
  <c r="E90" i="7" s="1"/>
  <c r="C90" i="7"/>
  <c r="J89" i="7"/>
  <c r="L89" i="7" s="1"/>
  <c r="M89" i="7" s="1"/>
  <c r="I89" i="7"/>
  <c r="F89" i="7"/>
  <c r="G89" i="7" s="1"/>
  <c r="D89" i="7"/>
  <c r="E89" i="7" s="1"/>
  <c r="C89" i="7"/>
  <c r="J88" i="7"/>
  <c r="L88" i="7" s="1"/>
  <c r="M88" i="7" s="1"/>
  <c r="I88" i="7"/>
  <c r="F88" i="7"/>
  <c r="G88" i="7" s="1"/>
  <c r="D88" i="7"/>
  <c r="E88" i="7" s="1"/>
  <c r="C88" i="7"/>
  <c r="J87" i="7"/>
  <c r="L87" i="7" s="1"/>
  <c r="M87" i="7" s="1"/>
  <c r="I87" i="7"/>
  <c r="F87" i="7"/>
  <c r="G87" i="7" s="1"/>
  <c r="D87" i="7"/>
  <c r="E87" i="7" s="1"/>
  <c r="C87" i="7"/>
  <c r="J86" i="7"/>
  <c r="L86" i="7" s="1"/>
  <c r="M86" i="7" s="1"/>
  <c r="I86" i="7"/>
  <c r="F86" i="7"/>
  <c r="G86" i="7" s="1"/>
  <c r="D86" i="7"/>
  <c r="E86" i="7" s="1"/>
  <c r="C86" i="7"/>
  <c r="J85" i="7"/>
  <c r="L85" i="7" s="1"/>
  <c r="M85" i="7" s="1"/>
  <c r="I85" i="7"/>
  <c r="F85" i="7"/>
  <c r="G85" i="7" s="1"/>
  <c r="D85" i="7"/>
  <c r="E85" i="7" s="1"/>
  <c r="C85" i="7"/>
  <c r="J84" i="7"/>
  <c r="L84" i="7" s="1"/>
  <c r="M84" i="7" s="1"/>
  <c r="I84" i="7"/>
  <c r="F84" i="7"/>
  <c r="G84" i="7" s="1"/>
  <c r="D84" i="7"/>
  <c r="E84" i="7" s="1"/>
  <c r="C84" i="7"/>
  <c r="J83" i="7"/>
  <c r="L83" i="7" s="1"/>
  <c r="M83" i="7" s="1"/>
  <c r="I83" i="7"/>
  <c r="F83" i="7"/>
  <c r="G83" i="7" s="1"/>
  <c r="D83" i="7"/>
  <c r="E83" i="7" s="1"/>
  <c r="C83" i="7"/>
  <c r="J82" i="7"/>
  <c r="L82" i="7" s="1"/>
  <c r="M82" i="7" s="1"/>
  <c r="I82" i="7"/>
  <c r="F82" i="7"/>
  <c r="G82" i="7" s="1"/>
  <c r="D82" i="7"/>
  <c r="E82" i="7" s="1"/>
  <c r="C82" i="7"/>
  <c r="J81" i="7"/>
  <c r="L81" i="7" s="1"/>
  <c r="M81" i="7" s="1"/>
  <c r="I81" i="7"/>
  <c r="F81" i="7"/>
  <c r="G81" i="7" s="1"/>
  <c r="D81" i="7"/>
  <c r="E81" i="7" s="1"/>
  <c r="C81" i="7"/>
  <c r="J80" i="7"/>
  <c r="L80" i="7" s="1"/>
  <c r="M80" i="7" s="1"/>
  <c r="I80" i="7"/>
  <c r="F80" i="7"/>
  <c r="G80" i="7" s="1"/>
  <c r="D80" i="7"/>
  <c r="E80" i="7" s="1"/>
  <c r="C80" i="7"/>
  <c r="J79" i="7"/>
  <c r="L79" i="7" s="1"/>
  <c r="M79" i="7" s="1"/>
  <c r="I79" i="7"/>
  <c r="F79" i="7"/>
  <c r="G79" i="7" s="1"/>
  <c r="D79" i="7"/>
  <c r="E79" i="7" s="1"/>
  <c r="C79" i="7"/>
  <c r="J78" i="7"/>
  <c r="L78" i="7" s="1"/>
  <c r="M78" i="7" s="1"/>
  <c r="I78" i="7"/>
  <c r="F78" i="7"/>
  <c r="G78" i="7" s="1"/>
  <c r="D78" i="7"/>
  <c r="E78" i="7" s="1"/>
  <c r="C78" i="7"/>
  <c r="J77" i="7"/>
  <c r="L77" i="7" s="1"/>
  <c r="M77" i="7" s="1"/>
  <c r="I77" i="7"/>
  <c r="F77" i="7"/>
  <c r="G77" i="7" s="1"/>
  <c r="D77" i="7"/>
  <c r="E77" i="7" s="1"/>
  <c r="C77" i="7"/>
  <c r="J76" i="7"/>
  <c r="L76" i="7" s="1"/>
  <c r="M76" i="7" s="1"/>
  <c r="I76" i="7"/>
  <c r="F76" i="7"/>
  <c r="G76" i="7" s="1"/>
  <c r="D76" i="7"/>
  <c r="E76" i="7" s="1"/>
  <c r="C76" i="7"/>
  <c r="J75" i="7"/>
  <c r="L75" i="7" s="1"/>
  <c r="M75" i="7" s="1"/>
  <c r="I75" i="7"/>
  <c r="F75" i="7"/>
  <c r="G75" i="7" s="1"/>
  <c r="E75" i="7"/>
  <c r="C75" i="7"/>
  <c r="C145" i="7"/>
  <c r="K76" i="7"/>
  <c r="K80" i="7"/>
  <c r="K87" i="7"/>
  <c r="K92" i="7"/>
  <c r="C144" i="7"/>
  <c r="K85" i="7" l="1"/>
  <c r="K81" i="7"/>
  <c r="K84" i="7"/>
  <c r="E301" i="7"/>
  <c r="K86" i="7"/>
  <c r="G242" i="7"/>
  <c r="G243" i="7"/>
  <c r="K89" i="7"/>
  <c r="E268" i="7"/>
  <c r="K94" i="7"/>
  <c r="K88" i="7"/>
  <c r="K78" i="7"/>
  <c r="K93" i="7"/>
  <c r="K77" i="7"/>
  <c r="K79" i="7"/>
  <c r="I301" i="7"/>
  <c r="G301" i="7"/>
  <c r="K91" i="7"/>
  <c r="K83" i="7"/>
  <c r="K75" i="7"/>
  <c r="K90" i="7"/>
  <c r="K82" i="7"/>
</calcChain>
</file>

<file path=xl/sharedStrings.xml><?xml version="1.0" encoding="utf-8"?>
<sst xmlns="http://schemas.openxmlformats.org/spreadsheetml/2006/main" count="1506" uniqueCount="524">
  <si>
    <t>Nr</t>
  </si>
  <si>
    <t>Bouw-</t>
  </si>
  <si>
    <t>Nr.</t>
  </si>
  <si>
    <t>As</t>
  </si>
  <si>
    <t>Brand-</t>
  </si>
  <si>
    <t>Profiel-</t>
  </si>
  <si>
    <t>Lengte</t>
  </si>
  <si>
    <t>aantal</t>
  </si>
  <si>
    <t>Zicht</t>
  </si>
  <si>
    <t>m¹</t>
  </si>
  <si>
    <t>laag</t>
  </si>
  <si>
    <t>op tek</t>
  </si>
  <si>
    <t>weerstand</t>
  </si>
  <si>
    <t>nummer</t>
  </si>
  <si>
    <t>profielen</t>
  </si>
  <si>
    <t>zijden</t>
  </si>
  <si>
    <t>werk</t>
  </si>
  <si>
    <t>Validering</t>
  </si>
  <si>
    <t>Brandweerstand</t>
  </si>
  <si>
    <t>Zichtwerk</t>
  </si>
  <si>
    <t>Aantal zijden</t>
  </si>
  <si>
    <t>J</t>
  </si>
  <si>
    <t>N</t>
  </si>
  <si>
    <t>Profielen</t>
  </si>
  <si>
    <t>HE1000A</t>
  </si>
  <si>
    <t>HE1000B</t>
  </si>
  <si>
    <t>HE1000M</t>
  </si>
  <si>
    <t>HE100A</t>
  </si>
  <si>
    <t>HE100B</t>
  </si>
  <si>
    <t>HE100M</t>
  </si>
  <si>
    <t>HE120A</t>
  </si>
  <si>
    <t>HE120B</t>
  </si>
  <si>
    <t>HE120M</t>
  </si>
  <si>
    <t>HE140A</t>
  </si>
  <si>
    <t>HE140B</t>
  </si>
  <si>
    <t>HE140M</t>
  </si>
  <si>
    <t>HE160A</t>
  </si>
  <si>
    <t>HE160B</t>
  </si>
  <si>
    <t>HE160M</t>
  </si>
  <si>
    <t>HE180A</t>
  </si>
  <si>
    <t>HE180B</t>
  </si>
  <si>
    <t>HE180M</t>
  </si>
  <si>
    <t>HE200A</t>
  </si>
  <si>
    <t>HE200B</t>
  </si>
  <si>
    <t>HE200M</t>
  </si>
  <si>
    <t>HE220A</t>
  </si>
  <si>
    <t>HE220B</t>
  </si>
  <si>
    <t>HE220M</t>
  </si>
  <si>
    <t>HE240A</t>
  </si>
  <si>
    <t>HE240B</t>
  </si>
  <si>
    <t>HE240M</t>
  </si>
  <si>
    <t>HE260A</t>
  </si>
  <si>
    <t>HE260B</t>
  </si>
  <si>
    <t>HE260M</t>
  </si>
  <si>
    <t>HE280A</t>
  </si>
  <si>
    <t>HE280B</t>
  </si>
  <si>
    <t>HE280M</t>
  </si>
  <si>
    <t>HE300A</t>
  </si>
  <si>
    <t>HE300B</t>
  </si>
  <si>
    <t>HE300M</t>
  </si>
  <si>
    <t>HE320A</t>
  </si>
  <si>
    <t>HE320B</t>
  </si>
  <si>
    <t>HE320M</t>
  </si>
  <si>
    <t>HE340A</t>
  </si>
  <si>
    <t>HE340B</t>
  </si>
  <si>
    <t>HE340M</t>
  </si>
  <si>
    <t>HE360A</t>
  </si>
  <si>
    <t>HE360B</t>
  </si>
  <si>
    <t>HE360M</t>
  </si>
  <si>
    <t>HE400A</t>
  </si>
  <si>
    <t>HE400B</t>
  </si>
  <si>
    <t>HE400M</t>
  </si>
  <si>
    <t>HE450A</t>
  </si>
  <si>
    <t>HE450B</t>
  </si>
  <si>
    <t>HE450M</t>
  </si>
  <si>
    <t>HE500A</t>
  </si>
  <si>
    <t>HE500B</t>
  </si>
  <si>
    <t>HE500M</t>
  </si>
  <si>
    <t>HE550A</t>
  </si>
  <si>
    <t>HE550B</t>
  </si>
  <si>
    <t>HE550M</t>
  </si>
  <si>
    <t>HE600A</t>
  </si>
  <si>
    <t>HE600B</t>
  </si>
  <si>
    <t>HE600M</t>
  </si>
  <si>
    <t>HE650A</t>
  </si>
  <si>
    <t>HE650B</t>
  </si>
  <si>
    <t>HE650M</t>
  </si>
  <si>
    <t>HE700A</t>
  </si>
  <si>
    <t>HE700B</t>
  </si>
  <si>
    <t>HE700M</t>
  </si>
  <si>
    <t>HE800A</t>
  </si>
  <si>
    <t>HE800B</t>
  </si>
  <si>
    <t>HE800M</t>
  </si>
  <si>
    <t>HE900A</t>
  </si>
  <si>
    <t>HE900B</t>
  </si>
  <si>
    <t>HE900M</t>
  </si>
  <si>
    <t>INP100</t>
  </si>
  <si>
    <t>INP120</t>
  </si>
  <si>
    <t>INP140</t>
  </si>
  <si>
    <t>INP160</t>
  </si>
  <si>
    <t>INP180</t>
  </si>
  <si>
    <t>INP200</t>
  </si>
  <si>
    <t>INP220</t>
  </si>
  <si>
    <t>INP240</t>
  </si>
  <si>
    <t>INP260</t>
  </si>
  <si>
    <t>INP280</t>
  </si>
  <si>
    <t>INP300</t>
  </si>
  <si>
    <t>INP320</t>
  </si>
  <si>
    <t>INP340</t>
  </si>
  <si>
    <t>INP360</t>
  </si>
  <si>
    <t>INP380</t>
  </si>
  <si>
    <t>INP400</t>
  </si>
  <si>
    <t>INP450</t>
  </si>
  <si>
    <t>INP500</t>
  </si>
  <si>
    <t>INP550</t>
  </si>
  <si>
    <t>INP80</t>
  </si>
  <si>
    <t>IPE100</t>
  </si>
  <si>
    <t>IPE120</t>
  </si>
  <si>
    <t>IPE140</t>
  </si>
  <si>
    <t>IPE160</t>
  </si>
  <si>
    <t>IPE180</t>
  </si>
  <si>
    <t>IPE200</t>
  </si>
  <si>
    <t>IPE220</t>
  </si>
  <si>
    <t>IPE240</t>
  </si>
  <si>
    <t>IPE270</t>
  </si>
  <si>
    <t>IPE300</t>
  </si>
  <si>
    <t>IPE330</t>
  </si>
  <si>
    <t>IPE360</t>
  </si>
  <si>
    <t>IPE400</t>
  </si>
  <si>
    <t>IPE450</t>
  </si>
  <si>
    <t>IPE500</t>
  </si>
  <si>
    <t>IPE550</t>
  </si>
  <si>
    <t>IPE600</t>
  </si>
  <si>
    <t>IPE80</t>
  </si>
  <si>
    <t>K100x100x10</t>
  </si>
  <si>
    <t>K100x100x4</t>
  </si>
  <si>
    <t>K100x100x5</t>
  </si>
  <si>
    <t>K100x100x6</t>
  </si>
  <si>
    <t>K100x100x6,3</t>
  </si>
  <si>
    <t>K100x100x8</t>
  </si>
  <si>
    <t>K120x120x10</t>
  </si>
  <si>
    <t>K120x120x12,5</t>
  </si>
  <si>
    <t>K120x120x5</t>
  </si>
  <si>
    <t>K120x120x5,6</t>
  </si>
  <si>
    <t>K120x120x6</t>
  </si>
  <si>
    <t>K120x120x6,3</t>
  </si>
  <si>
    <t>K120x120x8</t>
  </si>
  <si>
    <t>K140x140x10</t>
  </si>
  <si>
    <t>K140x140x12,5</t>
  </si>
  <si>
    <t>K140x140x16</t>
  </si>
  <si>
    <t>K140x140x5</t>
  </si>
  <si>
    <t>K140x140x5,6</t>
  </si>
  <si>
    <t>K140x140x6</t>
  </si>
  <si>
    <t>K140x140x6,3</t>
  </si>
  <si>
    <t>K140x140x8</t>
  </si>
  <si>
    <t>K150x150x10</t>
  </si>
  <si>
    <t>K150x150x12,5</t>
  </si>
  <si>
    <t>K150x150x16</t>
  </si>
  <si>
    <t>K150x150x5</t>
  </si>
  <si>
    <t>K150x150x5,6</t>
  </si>
  <si>
    <t>K150x150x6</t>
  </si>
  <si>
    <t>K150x150x6,3</t>
  </si>
  <si>
    <t>K150x150x8</t>
  </si>
  <si>
    <t>K160x160x10</t>
  </si>
  <si>
    <t>K160x160x8</t>
  </si>
  <si>
    <t>K180x180x10</t>
  </si>
  <si>
    <t>K180x180x12,5</t>
  </si>
  <si>
    <t>K180x180x16</t>
  </si>
  <si>
    <t>K180x180x6</t>
  </si>
  <si>
    <t>K180x180x6,3</t>
  </si>
  <si>
    <t>K180x180x8</t>
  </si>
  <si>
    <t>K200x200x10</t>
  </si>
  <si>
    <t>K200x200x12,5</t>
  </si>
  <si>
    <t>K200x200x16</t>
  </si>
  <si>
    <t>K200x200x6</t>
  </si>
  <si>
    <t>K200x200x6,3</t>
  </si>
  <si>
    <t>K200x200x8</t>
  </si>
  <si>
    <t>K250x250x10</t>
  </si>
  <si>
    <t>K250x250x12,5</t>
  </si>
  <si>
    <t>K250x250x16</t>
  </si>
  <si>
    <t>K250x250x6</t>
  </si>
  <si>
    <t>K250x250x6,3</t>
  </si>
  <si>
    <t>K250x250x8</t>
  </si>
  <si>
    <t>K300x300x10</t>
  </si>
  <si>
    <t>K300x300x12,5</t>
  </si>
  <si>
    <t>K300x300x16</t>
  </si>
  <si>
    <t>K300x300x8</t>
  </si>
  <si>
    <t>K30x30x3,2</t>
  </si>
  <si>
    <t>K30x30x3,6</t>
  </si>
  <si>
    <t>K30x30x4</t>
  </si>
  <si>
    <t>K30x30x5</t>
  </si>
  <si>
    <t>K350x350x10</t>
  </si>
  <si>
    <t>K350x350x12,5</t>
  </si>
  <si>
    <t>K350x350x16</t>
  </si>
  <si>
    <t>K350x350x8</t>
  </si>
  <si>
    <t>K400x400x10</t>
  </si>
  <si>
    <t>K400x400x12,5</t>
  </si>
  <si>
    <t>K400x400x16</t>
  </si>
  <si>
    <t>K40x40x2,5</t>
  </si>
  <si>
    <t>K40x40x3</t>
  </si>
  <si>
    <t>K40x40x3,2</t>
  </si>
  <si>
    <t>K40x40x3,6</t>
  </si>
  <si>
    <t>K40x40x4</t>
  </si>
  <si>
    <t>K40x40x5</t>
  </si>
  <si>
    <t>K40x40x5,6</t>
  </si>
  <si>
    <t>K40x40x6</t>
  </si>
  <si>
    <t>K50x50x3</t>
  </si>
  <si>
    <t>K50x50x3,2</t>
  </si>
  <si>
    <t>K50x50x3,6</t>
  </si>
  <si>
    <t>K50x50x4</t>
  </si>
  <si>
    <t>K50x50x5</t>
  </si>
  <si>
    <t>K50x50x5,6</t>
  </si>
  <si>
    <t>K50x50x6</t>
  </si>
  <si>
    <t>K50x50x6,3</t>
  </si>
  <si>
    <t>K60x60x3</t>
  </si>
  <si>
    <t>K60x60x3,2</t>
  </si>
  <si>
    <t>K60x60x3,6</t>
  </si>
  <si>
    <t>K60x60x4</t>
  </si>
  <si>
    <t>K60x60x5</t>
  </si>
  <si>
    <t>K60x60x5,6</t>
  </si>
  <si>
    <t>K60x60x6</t>
  </si>
  <si>
    <t>K60x60x6,3</t>
  </si>
  <si>
    <t>K60x60x8</t>
  </si>
  <si>
    <t>K70x70x3</t>
  </si>
  <si>
    <t>K70x70x3,2</t>
  </si>
  <si>
    <t>K70x70x3,6</t>
  </si>
  <si>
    <t>K70x70x4</t>
  </si>
  <si>
    <t>K70x70x5</t>
  </si>
  <si>
    <t>K70x70x5,6</t>
  </si>
  <si>
    <t>K70x70x6</t>
  </si>
  <si>
    <t>K70x70x6,3</t>
  </si>
  <si>
    <t>K70x70x8</t>
  </si>
  <si>
    <t>K75x75x3</t>
  </si>
  <si>
    <t>K75x75x3,2</t>
  </si>
  <si>
    <t>K75x75x3,6</t>
  </si>
  <si>
    <t>K75x75x4</t>
  </si>
  <si>
    <t>K75x75x5</t>
  </si>
  <si>
    <t>K75x75x5,6</t>
  </si>
  <si>
    <t>K75x75x6</t>
  </si>
  <si>
    <t>K75x75x6,3</t>
  </si>
  <si>
    <t>K75x75x8</t>
  </si>
  <si>
    <t>K80x80x10</t>
  </si>
  <si>
    <t>K80x80x3</t>
  </si>
  <si>
    <t>K80x80x3,2</t>
  </si>
  <si>
    <t>K80x80x3,6</t>
  </si>
  <si>
    <t>K80x80x4</t>
  </si>
  <si>
    <t>K80x80x5</t>
  </si>
  <si>
    <t>K80x80x5,6</t>
  </si>
  <si>
    <t>K80x80x6</t>
  </si>
  <si>
    <t>K80x80x6,3</t>
  </si>
  <si>
    <t>K80x80x8</t>
  </si>
  <si>
    <t>K90x90x10</t>
  </si>
  <si>
    <t>K90x90x3</t>
  </si>
  <si>
    <t>K90x90x3,2</t>
  </si>
  <si>
    <t>K90x90x3,6</t>
  </si>
  <si>
    <t>K90x90x4</t>
  </si>
  <si>
    <t>K90x90x5</t>
  </si>
  <si>
    <t>K90x90x5,6</t>
  </si>
  <si>
    <t>K90x90x6</t>
  </si>
  <si>
    <t>K90x90x6,3</t>
  </si>
  <si>
    <t>K90x90x8</t>
  </si>
  <si>
    <t>L100x100x10</t>
  </si>
  <si>
    <t>L100x100x12</t>
  </si>
  <si>
    <t>L100x100x14</t>
  </si>
  <si>
    <t>L100x100x15</t>
  </si>
  <si>
    <t>L100x100x16</t>
  </si>
  <si>
    <t>L100x100x20</t>
  </si>
  <si>
    <t>L100x100x8</t>
  </si>
  <si>
    <t>L100x100x9</t>
  </si>
  <si>
    <t>L110x110x10</t>
  </si>
  <si>
    <t>L110x110x12</t>
  </si>
  <si>
    <t>L110x110x14</t>
  </si>
  <si>
    <t>L110x110x16</t>
  </si>
  <si>
    <t>L120x120x10</t>
  </si>
  <si>
    <t>L120x120x11</t>
  </si>
  <si>
    <t>L120x120x12</t>
  </si>
  <si>
    <t>L120x120x13</t>
  </si>
  <si>
    <t>L120x120x15</t>
  </si>
  <si>
    <t>L120x120x20</t>
  </si>
  <si>
    <t>L130x130x12</t>
  </si>
  <si>
    <t>L130x130x13</t>
  </si>
  <si>
    <t>L130x130x14</t>
  </si>
  <si>
    <t>L130x130x16</t>
  </si>
  <si>
    <t>L140x140x10</t>
  </si>
  <si>
    <t>L140x140x13</t>
  </si>
  <si>
    <t>L140x140x15</t>
  </si>
  <si>
    <t>L140x140x17</t>
  </si>
  <si>
    <t>L150x100x10</t>
  </si>
  <si>
    <t>L150x100x12</t>
  </si>
  <si>
    <t>L150x150x10</t>
  </si>
  <si>
    <t>L150x150x12</t>
  </si>
  <si>
    <t>L150x150x14</t>
  </si>
  <si>
    <t>L150x150x15</t>
  </si>
  <si>
    <t>L150x150x16</t>
  </si>
  <si>
    <t>L150x150x18</t>
  </si>
  <si>
    <t>L150x150x20</t>
  </si>
  <si>
    <t>L160x160x15</t>
  </si>
  <si>
    <t>L160x160x17</t>
  </si>
  <si>
    <t>L160x160x19</t>
  </si>
  <si>
    <t>L180x180x16</t>
  </si>
  <si>
    <t>L180x180x18</t>
  </si>
  <si>
    <t>L180x180x20</t>
  </si>
  <si>
    <t>L180x180x22</t>
  </si>
  <si>
    <t>L200x100x10</t>
  </si>
  <si>
    <t>L200x100x12</t>
  </si>
  <si>
    <t>L200x100x14</t>
  </si>
  <si>
    <t>L200x200x16</t>
  </si>
  <si>
    <t>L200x200x18</t>
  </si>
  <si>
    <t>L200x200x20</t>
  </si>
  <si>
    <t>L200x200x24</t>
  </si>
  <si>
    <t>L200x200x28</t>
  </si>
  <si>
    <t>L80x80x10</t>
  </si>
  <si>
    <t>L80x80x12</t>
  </si>
  <si>
    <t>L80x80x14</t>
  </si>
  <si>
    <t>L80x80x7</t>
  </si>
  <si>
    <t>L80x80x8</t>
  </si>
  <si>
    <t>L90x90x10</t>
  </si>
  <si>
    <t>L90x90x11</t>
  </si>
  <si>
    <t>L90x90x12</t>
  </si>
  <si>
    <t>L90x90x13</t>
  </si>
  <si>
    <t>L90x90x16</t>
  </si>
  <si>
    <t>L90x90x7</t>
  </si>
  <si>
    <t>L90x90x8</t>
  </si>
  <si>
    <t>L90x90x9</t>
  </si>
  <si>
    <t>Ø101,6x10</t>
  </si>
  <si>
    <t>Ø101,6x4</t>
  </si>
  <si>
    <t>Ø101,6x4,5</t>
  </si>
  <si>
    <t>Ø101,6x5</t>
  </si>
  <si>
    <t>Ø101,6x5,6</t>
  </si>
  <si>
    <t>Ø101,6x6,3</t>
  </si>
  <si>
    <t>Ø101,6x7,1</t>
  </si>
  <si>
    <t>Ø101,6x8</t>
  </si>
  <si>
    <t>Ø101,6x8,8</t>
  </si>
  <si>
    <t>Ø114,3x10</t>
  </si>
  <si>
    <t>Ø114,3x11</t>
  </si>
  <si>
    <t>Ø114,3x12,5</t>
  </si>
  <si>
    <t>Ø114,3x14,2</t>
  </si>
  <si>
    <t>Ø114,3x16</t>
  </si>
  <si>
    <t>Ø114,3x17,5</t>
  </si>
  <si>
    <t>Ø114,3x4</t>
  </si>
  <si>
    <t>Ø114,3x4,5</t>
  </si>
  <si>
    <t>Ø114,3x5</t>
  </si>
  <si>
    <t>Ø114,3x5,6</t>
  </si>
  <si>
    <t>Ø114,3x6,3</t>
  </si>
  <si>
    <t>Ø114,3x7,1</t>
  </si>
  <si>
    <t>Ø114,3x8</t>
  </si>
  <si>
    <t>Ø114,3x8,8</t>
  </si>
  <si>
    <t>Ø139,7x10</t>
  </si>
  <si>
    <t>Ø139,7x11</t>
  </si>
  <si>
    <t>Ø139,7x12,5</t>
  </si>
  <si>
    <t>Ø139,7x14,2</t>
  </si>
  <si>
    <t>Ø139,7x16</t>
  </si>
  <si>
    <t>Ø139,7x17,5</t>
  </si>
  <si>
    <t>Ø139,7x4</t>
  </si>
  <si>
    <t>Ø139,7x4,5</t>
  </si>
  <si>
    <t>Ø139,7x5</t>
  </si>
  <si>
    <t>Ø139,7x5,6</t>
  </si>
  <si>
    <t>Ø139,7x6,3</t>
  </si>
  <si>
    <t>Ø139,7x7,1</t>
  </si>
  <si>
    <t>Ø139,7x8</t>
  </si>
  <si>
    <t>Ø139,7x8,8</t>
  </si>
  <si>
    <t>Ø168,3x10</t>
  </si>
  <si>
    <t>Ø168,3x11</t>
  </si>
  <si>
    <t>Ø168,3x12,5</t>
  </si>
  <si>
    <t>Ø168,3x14,2</t>
  </si>
  <si>
    <t>Ø168,3x16</t>
  </si>
  <si>
    <t>Ø168,3x17,5</t>
  </si>
  <si>
    <t>Ø168,3x4</t>
  </si>
  <si>
    <t>Ø168,3x4,5</t>
  </si>
  <si>
    <t>Ø168,3x5</t>
  </si>
  <si>
    <t>Ø168,3x5,6</t>
  </si>
  <si>
    <t>Ø168,3x6,3</t>
  </si>
  <si>
    <t>Ø168,3x7,1</t>
  </si>
  <si>
    <t>Ø168,3x8</t>
  </si>
  <si>
    <t>Ø168,3x8,8</t>
  </si>
  <si>
    <t>Ø193,7x10</t>
  </si>
  <si>
    <t>Ø193,7x6,3</t>
  </si>
  <si>
    <t>Ø193,7x8</t>
  </si>
  <si>
    <t>Ø219,1x10</t>
  </si>
  <si>
    <t>Ø219,1x11</t>
  </si>
  <si>
    <t>Ø219,1x12,5</t>
  </si>
  <si>
    <t>Ø219,1x14,2</t>
  </si>
  <si>
    <t>Ø219,1x16</t>
  </si>
  <si>
    <t>Ø219,1x17,5</t>
  </si>
  <si>
    <t>Ø219,1x4</t>
  </si>
  <si>
    <t>Ø219,1x4,5</t>
  </si>
  <si>
    <t>Ø219,1x5</t>
  </si>
  <si>
    <t>Ø219,1x5,6</t>
  </si>
  <si>
    <t>Ø219,1x5,9</t>
  </si>
  <si>
    <t>Ø219,1x6,3</t>
  </si>
  <si>
    <t>Ø219,1x7,1</t>
  </si>
  <si>
    <t>Ø219,1x8</t>
  </si>
  <si>
    <t>Ø219,1x8,8</t>
  </si>
  <si>
    <t>Ø244,5x10</t>
  </si>
  <si>
    <t>Ø244,5x11</t>
  </si>
  <si>
    <t>Ø244,5x12,5</t>
  </si>
  <si>
    <t>Ø244,5x14,2</t>
  </si>
  <si>
    <t>Ø244,5x16</t>
  </si>
  <si>
    <t>Ø244,5x17,5</t>
  </si>
  <si>
    <t>Ø244,5x4</t>
  </si>
  <si>
    <t>Ø244,5x4,5</t>
  </si>
  <si>
    <t>Ø244,5x5</t>
  </si>
  <si>
    <t>Ø244,5x5,6</t>
  </si>
  <si>
    <t>Ø244,5x6,3</t>
  </si>
  <si>
    <t>Ø244,5x7,1</t>
  </si>
  <si>
    <t>Ø244,5x8</t>
  </si>
  <si>
    <t>Ø244,5x8,8</t>
  </si>
  <si>
    <t>Ø273x10</t>
  </si>
  <si>
    <t>Ø273x11</t>
  </si>
  <si>
    <t>Ø273x12,5</t>
  </si>
  <si>
    <t>Ø273x14,2</t>
  </si>
  <si>
    <t>Ø273x16</t>
  </si>
  <si>
    <t>Ø273x17,5</t>
  </si>
  <si>
    <t>Ø273x4</t>
  </si>
  <si>
    <t>Ø273x4,5</t>
  </si>
  <si>
    <t>Ø273x5</t>
  </si>
  <si>
    <t>Ø273x5,6</t>
  </si>
  <si>
    <t>Ø273x6,3</t>
  </si>
  <si>
    <t>Ø273x7,1</t>
  </si>
  <si>
    <t>Ø273x8</t>
  </si>
  <si>
    <t>Ø273x8,8</t>
  </si>
  <si>
    <t>Ø323,9x10</t>
  </si>
  <si>
    <t>Ø323,9x12,5</t>
  </si>
  <si>
    <t>Ø323,9x8</t>
  </si>
  <si>
    <t>Ø355,6x10</t>
  </si>
  <si>
    <t>Ø355,6x12,5</t>
  </si>
  <si>
    <t>Ø355,6x16</t>
  </si>
  <si>
    <t>Ø355,6x8</t>
  </si>
  <si>
    <t>Ø406,4x10</t>
  </si>
  <si>
    <t>Ø406,4x12,5</t>
  </si>
  <si>
    <t>Ø406,4x16</t>
  </si>
  <si>
    <t>Ø406,4x20</t>
  </si>
  <si>
    <t>Ø406,4x8</t>
  </si>
  <si>
    <t>Ø457x10</t>
  </si>
  <si>
    <t>Ø457x12,5</t>
  </si>
  <si>
    <t>Ø457x16</t>
  </si>
  <si>
    <t>Ø508x10</t>
  </si>
  <si>
    <t>Ø508x12,5</t>
  </si>
  <si>
    <t>Ø508x16</t>
  </si>
  <si>
    <t>Ø508x20</t>
  </si>
  <si>
    <t>Ø60,3x4</t>
  </si>
  <si>
    <t>Ø60,3x5</t>
  </si>
  <si>
    <t>Ø610x12,5</t>
  </si>
  <si>
    <t>Ø610x16</t>
  </si>
  <si>
    <t>Ø610x20</t>
  </si>
  <si>
    <t>Ø610x30</t>
  </si>
  <si>
    <t>Ø76,1x4</t>
  </si>
  <si>
    <t>Ø76,1x5</t>
  </si>
  <si>
    <t>Ø88,9x4</t>
  </si>
  <si>
    <t>Ø88,9x5</t>
  </si>
  <si>
    <t>UNP100</t>
  </si>
  <si>
    <t>UNP120</t>
  </si>
  <si>
    <t>UNP140</t>
  </si>
  <si>
    <t>UNP160</t>
  </si>
  <si>
    <t>UNP180</t>
  </si>
  <si>
    <t>UNP200</t>
  </si>
  <si>
    <t>UNP220</t>
  </si>
  <si>
    <t>UNP240</t>
  </si>
  <si>
    <t>UNP260</t>
  </si>
  <si>
    <t>UNP280</t>
  </si>
  <si>
    <t>UNP300</t>
  </si>
  <si>
    <t>UNP320</t>
  </si>
  <si>
    <t>UNP350</t>
  </si>
  <si>
    <t>UNP380</t>
  </si>
  <si>
    <t>UNP400</t>
  </si>
  <si>
    <t>UNP80</t>
  </si>
  <si>
    <t>X</t>
  </si>
  <si>
    <t>Kolom</t>
  </si>
  <si>
    <t>Ligger</t>
  </si>
  <si>
    <t>Kr.staal temp</t>
  </si>
  <si>
    <t>Kritieke</t>
  </si>
  <si>
    <t>staaltemp</t>
  </si>
  <si>
    <t>B</t>
  </si>
  <si>
    <t>1 - zijdig</t>
  </si>
  <si>
    <t>2 -zijdig</t>
  </si>
  <si>
    <t>3 - zijdig</t>
  </si>
  <si>
    <t>4 - zijdig</t>
  </si>
  <si>
    <t>A</t>
  </si>
  <si>
    <t>Profiel</t>
  </si>
  <si>
    <t>3 PI</t>
  </si>
  <si>
    <t>5 PI</t>
  </si>
  <si>
    <t>7 PI</t>
  </si>
  <si>
    <t>9 PI</t>
  </si>
  <si>
    <t>11 PI</t>
  </si>
  <si>
    <t>13 PI</t>
  </si>
  <si>
    <t>A mm² x10²</t>
  </si>
  <si>
    <t>Product</t>
  </si>
  <si>
    <t>af</t>
  </si>
  <si>
    <t>plakken</t>
  </si>
  <si>
    <t>Buis</t>
  </si>
  <si>
    <t>x</t>
  </si>
  <si>
    <t>Koker</t>
  </si>
  <si>
    <t>soort gew</t>
  </si>
  <si>
    <t>vastst</t>
  </si>
  <si>
    <t>K140x140x3</t>
  </si>
  <si>
    <t>K140x140x4</t>
  </si>
  <si>
    <t>A1</t>
  </si>
  <si>
    <t>A2</t>
  </si>
  <si>
    <t>THQ-400x8</t>
  </si>
  <si>
    <t>THQ-400x10</t>
  </si>
  <si>
    <t>THQ-400x15</t>
  </si>
  <si>
    <t>THQ-400x20</t>
  </si>
  <si>
    <t>THQ-450x8</t>
  </si>
  <si>
    <t>THQ-450x10</t>
  </si>
  <si>
    <t>THQ-450x15</t>
  </si>
  <si>
    <t>THQ-450x20</t>
  </si>
  <si>
    <t>THQ-450x25</t>
  </si>
  <si>
    <t>THQ-500x8</t>
  </si>
  <si>
    <t>THQ-500x10</t>
  </si>
  <si>
    <t>THQ-500x12</t>
  </si>
  <si>
    <t>THQ-500x15</t>
  </si>
  <si>
    <t>THQ-500x20</t>
  </si>
  <si>
    <t>THQ-500x25</t>
  </si>
  <si>
    <t>THQ-500x30</t>
  </si>
  <si>
    <t>THQ-400x25</t>
  </si>
  <si>
    <t>THQ-400x12</t>
  </si>
  <si>
    <t>THQ-450x12</t>
  </si>
  <si>
    <t>410KS</t>
  </si>
  <si>
    <t>Hensotherm 410KS</t>
  </si>
  <si>
    <t>test</t>
  </si>
  <si>
    <t>TEST</t>
  </si>
  <si>
    <t>Dit is het verkeerde tab-blad dat je uitprint!!!!</t>
  </si>
  <si>
    <t>421KS</t>
  </si>
  <si>
    <t>Hensotherm 421KS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</si>
</sst>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7" formatCode="_-[$€]\ * #,##0.00_-;_-[$€]\ * #,##0.00\-;_-[$€]\ 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6"/>
      <name val="Arial Narrow"/>
      <family val="2"/>
    </font>
    <font>
      <sz val="24"/>
      <name val="Arial Narrow"/>
      <family val="2"/>
    </font>
    <font>
      <sz val="10"/>
      <name val="Arial Narrow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i/>
      <sz val="10"/>
      <name val="Arial Narrow"/>
      <family val="2"/>
    </font>
    <font>
      <sz val="10"/>
      <color indexed="10"/>
      <name val="Arial Narrow"/>
      <family val="2"/>
    </font>
    <font>
      <sz val="10"/>
      <color rgb="FFFF0000"/>
      <name val="Arial Narrow"/>
      <family val="2"/>
    </font>
    <font>
      <i/>
      <sz val="10"/>
      <color indexed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167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/>
    <xf numFmtId="0" fontId="5" fillId="3" borderId="1" xfId="0" applyFont="1" applyFill="1" applyBorder="1"/>
    <xf numFmtId="0" fontId="3" fillId="3" borderId="2" xfId="0" applyFont="1" applyFill="1" applyBorder="1"/>
    <xf numFmtId="0" fontId="3" fillId="3" borderId="5" xfId="0" applyFont="1" applyFill="1" applyBorder="1"/>
    <xf numFmtId="0" fontId="3" fillId="3" borderId="0" xfId="0" applyFont="1" applyFill="1" applyBorder="1"/>
    <xf numFmtId="0" fontId="4" fillId="3" borderId="5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NumberFormat="1" applyFont="1" applyFill="1" applyBorder="1" applyAlignment="1" applyProtection="1">
      <alignment horizontal="left" vertical="top"/>
    </xf>
    <xf numFmtId="0" fontId="3" fillId="3" borderId="0" xfId="0" applyFont="1" applyFill="1"/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9" xfId="0" applyFont="1" applyFill="1" applyBorder="1"/>
    <xf numFmtId="0" fontId="6" fillId="2" borderId="0" xfId="0" applyFont="1" applyFill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Fill="1" applyBorder="1"/>
    <xf numFmtId="0" fontId="3" fillId="0" borderId="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/>
    <xf numFmtId="0" fontId="3" fillId="4" borderId="17" xfId="0" applyFont="1" applyFill="1" applyBorder="1" applyAlignment="1">
      <alignment horizontal="center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center"/>
    </xf>
    <xf numFmtId="0" fontId="7" fillId="0" borderId="11" xfId="0" applyFont="1" applyBorder="1"/>
    <xf numFmtId="164" fontId="7" fillId="0" borderId="13" xfId="0" applyNumberFormat="1" applyFont="1" applyBorder="1"/>
    <xf numFmtId="164" fontId="10" fillId="0" borderId="0" xfId="0" applyNumberFormat="1" applyFont="1"/>
    <xf numFmtId="0" fontId="7" fillId="0" borderId="11" xfId="0" applyNumberFormat="1" applyFont="1" applyBorder="1"/>
    <xf numFmtId="164" fontId="7" fillId="0" borderId="14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10" fillId="0" borderId="16" xfId="0" applyNumberFormat="1" applyFont="1" applyBorder="1"/>
    <xf numFmtId="0" fontId="7" fillId="0" borderId="16" xfId="0" applyNumberFormat="1" applyFont="1" applyBorder="1"/>
    <xf numFmtId="0" fontId="7" fillId="0" borderId="0" xfId="0" applyNumberFormat="1" applyFont="1"/>
    <xf numFmtId="0" fontId="7" fillId="0" borderId="1" xfId="0" applyFont="1" applyBorder="1"/>
    <xf numFmtId="164" fontId="7" fillId="0" borderId="2" xfId="0" applyNumberFormat="1" applyFont="1" applyBorder="1"/>
    <xf numFmtId="164" fontId="7" fillId="0" borderId="3" xfId="0" applyNumberFormat="1" applyFont="1" applyBorder="1"/>
    <xf numFmtId="0" fontId="7" fillId="0" borderId="5" xfId="0" applyNumberFormat="1" applyFont="1" applyFill="1" applyBorder="1" applyAlignment="1" applyProtection="1">
      <alignment horizontal="left" vertical="top"/>
    </xf>
    <xf numFmtId="164" fontId="7" fillId="0" borderId="0" xfId="0" applyNumberFormat="1" applyFont="1" applyBorder="1"/>
    <xf numFmtId="164" fontId="7" fillId="0" borderId="8" xfId="0" applyNumberFormat="1" applyFont="1" applyBorder="1"/>
    <xf numFmtId="0" fontId="7" fillId="0" borderId="5" xfId="0" applyFont="1" applyBorder="1"/>
    <xf numFmtId="164" fontId="11" fillId="0" borderId="0" xfId="0" applyNumberFormat="1" applyFont="1" applyBorder="1"/>
    <xf numFmtId="164" fontId="10" fillId="0" borderId="0" xfId="0" applyNumberFormat="1" applyFont="1" applyBorder="1"/>
    <xf numFmtId="0" fontId="12" fillId="0" borderId="0" xfId="0" applyFont="1"/>
    <xf numFmtId="0" fontId="12" fillId="0" borderId="0" xfId="0" applyFont="1" applyFill="1"/>
    <xf numFmtId="164" fontId="7" fillId="0" borderId="0" xfId="0" applyNumberFormat="1" applyFont="1"/>
    <xf numFmtId="0" fontId="7" fillId="0" borderId="0" xfId="0" applyNumberFormat="1" applyFont="1" applyFill="1" applyAlignment="1" applyProtection="1">
      <alignment horizontal="left" vertical="top"/>
    </xf>
    <xf numFmtId="164" fontId="11" fillId="0" borderId="0" xfId="0" applyNumberFormat="1" applyFont="1"/>
    <xf numFmtId="164" fontId="13" fillId="0" borderId="0" xfId="0" applyNumberFormat="1" applyFont="1"/>
    <xf numFmtId="0" fontId="7" fillId="0" borderId="6" xfId="0" applyFont="1" applyBorder="1" applyAlignment="1">
      <alignment horizontal="left"/>
    </xf>
    <xf numFmtId="164" fontId="7" fillId="0" borderId="9" xfId="0" applyNumberFormat="1" applyFont="1" applyBorder="1"/>
    <xf numFmtId="164" fontId="7" fillId="0" borderId="10" xfId="0" applyNumberFormat="1" applyFont="1" applyBorder="1"/>
    <xf numFmtId="0" fontId="7" fillId="0" borderId="0" xfId="0" applyFont="1" applyBorder="1" applyAlignment="1">
      <alignment horizontal="left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4" fontId="7" fillId="5" borderId="12" xfId="0" applyNumberFormat="1" applyFont="1" applyFill="1" applyBorder="1"/>
    <xf numFmtId="164" fontId="7" fillId="5" borderId="14" xfId="0" applyNumberFormat="1" applyFont="1" applyFill="1" applyBorder="1" applyAlignment="1">
      <alignment horizontal="center"/>
    </xf>
    <xf numFmtId="164" fontId="7" fillId="5" borderId="2" xfId="0" applyNumberFormat="1" applyFont="1" applyFill="1" applyBorder="1"/>
    <xf numFmtId="164" fontId="7" fillId="5" borderId="0" xfId="0" applyNumberFormat="1" applyFont="1" applyFill="1" applyBorder="1"/>
    <xf numFmtId="164" fontId="7" fillId="5" borderId="0" xfId="0" applyNumberFormat="1" applyFont="1" applyFill="1"/>
    <xf numFmtId="164" fontId="11" fillId="5" borderId="0" xfId="0" applyNumberFormat="1" applyFont="1" applyFill="1" applyBorder="1"/>
    <xf numFmtId="164" fontId="7" fillId="5" borderId="9" xfId="0" applyNumberFormat="1" applyFont="1" applyFill="1" applyBorder="1"/>
    <xf numFmtId="164" fontId="7" fillId="5" borderId="0" xfId="0" applyNumberFormat="1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</cellXfs>
  <cellStyles count="8">
    <cellStyle name="Euro" xfId="3" xr:uid="{00000000-0005-0000-0000-000000000000}"/>
    <cellStyle name="Gevolgde hyperlink" xfId="4" builtinId="9" hidden="1"/>
    <cellStyle name="Gevolgde hyperlink" xfId="6" builtinId="9" hidden="1"/>
    <cellStyle name="Hyperlink" xfId="5" builtinId="8" hidden="1"/>
    <cellStyle name="Hyperlink" xfId="7" builtinId="8" hidden="1"/>
    <cellStyle name="Standaard" xfId="0" builtinId="0"/>
    <cellStyle name="Standaard 2" xfId="1" xr:uid="{00000000-0005-0000-0000-000007000000}"/>
    <cellStyle name="Standaard 3" xfId="2" xr:uid="{00000000-0005-0000-0000-000008000000}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EL682"/>
  <sheetViews>
    <sheetView tabSelected="1" zoomScale="115" zoomScaleNormal="115" workbookViewId="0">
      <pane ySplit="2" topLeftCell="A3" activePane="bottomLeft" state="frozen"/>
      <selection activeCell="B1" sqref="B1"/>
      <selection pane="bottomLeft" activeCell="G3" sqref="G3"/>
    </sheetView>
  </sheetViews>
  <sheetFormatPr defaultColWidth="8.85546875" defaultRowHeight="12.75" x14ac:dyDescent="0.25"/>
  <cols>
    <col min="1" max="1" width="3.42578125" style="1" bestFit="1" customWidth="1"/>
    <col min="2" max="2" width="6.140625" style="1" customWidth="1"/>
    <col min="3" max="3" width="8.85546875" style="1" customWidth="1"/>
    <col min="4" max="4" width="12.42578125" style="1" customWidth="1"/>
    <col min="5" max="5" width="5.42578125" style="1" customWidth="1"/>
    <col min="6" max="6" width="8" style="1" customWidth="1"/>
    <col min="7" max="7" width="22.7109375" style="1" customWidth="1"/>
    <col min="8" max="8" width="6.140625" style="1" customWidth="1"/>
    <col min="9" max="9" width="7.140625" style="1" customWidth="1"/>
    <col min="10" max="10" width="6.140625" style="1" customWidth="1"/>
    <col min="11" max="11" width="4.42578125" style="1" hidden="1" customWidth="1"/>
    <col min="12" max="12" width="5.42578125" style="1" hidden="1" customWidth="1"/>
    <col min="13" max="13" width="8.140625" style="1" bestFit="1" customWidth="1"/>
    <col min="14" max="14" width="9" style="1" customWidth="1"/>
    <col min="15" max="16384" width="8.85546875" style="1"/>
  </cols>
  <sheetData>
    <row r="1" spans="1:13" s="2" customFormat="1" x14ac:dyDescent="0.25">
      <c r="A1" s="26" t="s">
        <v>0</v>
      </c>
      <c r="B1" s="26" t="s">
        <v>467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7</v>
      </c>
      <c r="K1" s="27" t="s">
        <v>8</v>
      </c>
      <c r="L1" s="27" t="s">
        <v>487</v>
      </c>
      <c r="M1" s="27" t="s">
        <v>470</v>
      </c>
    </row>
    <row r="2" spans="1:13" s="2" customFormat="1" x14ac:dyDescent="0.25">
      <c r="A2" s="28"/>
      <c r="B2" s="28" t="s">
        <v>468</v>
      </c>
      <c r="C2" s="29" t="s">
        <v>10</v>
      </c>
      <c r="D2" s="29" t="s">
        <v>11</v>
      </c>
      <c r="E2" s="29"/>
      <c r="F2" s="29" t="s">
        <v>12</v>
      </c>
      <c r="G2" s="29" t="s">
        <v>13</v>
      </c>
      <c r="H2" s="29" t="s">
        <v>9</v>
      </c>
      <c r="I2" s="29" t="s">
        <v>14</v>
      </c>
      <c r="J2" s="29" t="s">
        <v>15</v>
      </c>
      <c r="K2" s="29" t="s">
        <v>16</v>
      </c>
      <c r="L2" s="29" t="s">
        <v>488</v>
      </c>
      <c r="M2" s="29" t="s">
        <v>471</v>
      </c>
    </row>
    <row r="3" spans="1:13" x14ac:dyDescent="0.25">
      <c r="A3" s="3">
        <v>1</v>
      </c>
      <c r="B3" s="70"/>
      <c r="C3" s="69"/>
      <c r="D3" s="69"/>
      <c r="E3" s="69"/>
      <c r="F3" s="25"/>
      <c r="G3" s="5"/>
      <c r="H3" s="5"/>
      <c r="I3" s="5"/>
      <c r="J3" s="5"/>
      <c r="K3" s="5"/>
      <c r="L3" s="5"/>
      <c r="M3" s="6"/>
    </row>
    <row r="4" spans="1:13" x14ac:dyDescent="0.25">
      <c r="A4" s="3">
        <v>2</v>
      </c>
      <c r="B4" s="70"/>
      <c r="C4" s="69"/>
      <c r="D4" s="69"/>
      <c r="E4" s="69"/>
      <c r="F4" s="25"/>
      <c r="G4" s="5"/>
      <c r="H4" s="5"/>
      <c r="I4" s="5"/>
      <c r="J4" s="5"/>
      <c r="K4" s="5"/>
      <c r="L4" s="5"/>
      <c r="M4" s="6"/>
    </row>
    <row r="5" spans="1:13" x14ac:dyDescent="0.25">
      <c r="A5" s="3">
        <v>3</v>
      </c>
      <c r="B5" s="70"/>
      <c r="C5" s="69"/>
      <c r="D5" s="69"/>
      <c r="E5" s="69"/>
      <c r="F5" s="25"/>
      <c r="G5" s="5"/>
      <c r="H5" s="5"/>
      <c r="I5" s="5"/>
      <c r="J5" s="5"/>
      <c r="K5" s="5"/>
      <c r="L5" s="5"/>
      <c r="M5" s="6"/>
    </row>
    <row r="6" spans="1:13" x14ac:dyDescent="0.25">
      <c r="A6" s="7">
        <v>4</v>
      </c>
      <c r="B6" s="70"/>
      <c r="C6" s="69"/>
      <c r="D6" s="69"/>
      <c r="E6" s="69"/>
      <c r="F6" s="25"/>
      <c r="G6" s="5"/>
      <c r="H6" s="5"/>
      <c r="I6" s="5"/>
      <c r="J6" s="5"/>
      <c r="K6" s="5"/>
      <c r="L6" s="5"/>
      <c r="M6" s="6"/>
    </row>
    <row r="7" spans="1:13" x14ac:dyDescent="0.25">
      <c r="A7" s="7">
        <v>5</v>
      </c>
      <c r="B7" s="70"/>
      <c r="C7" s="69"/>
      <c r="D7" s="69"/>
      <c r="E7" s="69"/>
      <c r="F7" s="25"/>
      <c r="G7" s="5"/>
      <c r="H7" s="5"/>
      <c r="I7" s="5"/>
      <c r="J7" s="5"/>
      <c r="K7" s="5"/>
      <c r="L7" s="5"/>
      <c r="M7" s="6"/>
    </row>
    <row r="8" spans="1:13" x14ac:dyDescent="0.25">
      <c r="A8" s="7">
        <v>6</v>
      </c>
      <c r="B8" s="70"/>
      <c r="C8" s="69"/>
      <c r="D8" s="69"/>
      <c r="E8" s="69"/>
      <c r="F8" s="25"/>
      <c r="G8" s="5"/>
      <c r="H8" s="5"/>
      <c r="I8" s="5"/>
      <c r="J8" s="5"/>
      <c r="K8" s="5"/>
      <c r="L8" s="5"/>
      <c r="M8" s="6"/>
    </row>
    <row r="9" spans="1:13" x14ac:dyDescent="0.25">
      <c r="A9" s="3">
        <v>7</v>
      </c>
      <c r="B9" s="70"/>
      <c r="C9" s="69"/>
      <c r="D9" s="69"/>
      <c r="E9" s="69"/>
      <c r="F9" s="25"/>
      <c r="G9" s="5"/>
      <c r="H9" s="5"/>
      <c r="I9" s="5"/>
      <c r="J9" s="5"/>
      <c r="K9" s="5"/>
      <c r="L9" s="5"/>
      <c r="M9" s="6"/>
    </row>
    <row r="10" spans="1:13" x14ac:dyDescent="0.25">
      <c r="A10" s="7">
        <v>8</v>
      </c>
      <c r="B10" s="70"/>
      <c r="C10" s="69"/>
      <c r="D10" s="69"/>
      <c r="E10" s="69"/>
      <c r="F10" s="25"/>
      <c r="G10" s="5"/>
      <c r="H10" s="5"/>
      <c r="I10" s="5"/>
      <c r="J10" s="5"/>
      <c r="K10" s="5"/>
      <c r="L10" s="5"/>
      <c r="M10" s="6"/>
    </row>
    <row r="11" spans="1:13" x14ac:dyDescent="0.25">
      <c r="A11" s="3">
        <v>9</v>
      </c>
      <c r="B11" s="70"/>
      <c r="C11" s="69"/>
      <c r="D11" s="69"/>
      <c r="E11" s="69"/>
      <c r="F11" s="25"/>
      <c r="G11" s="5"/>
      <c r="H11" s="5"/>
      <c r="I11" s="5"/>
      <c r="J11" s="5"/>
      <c r="K11" s="5"/>
      <c r="L11" s="5"/>
      <c r="M11" s="6"/>
    </row>
    <row r="12" spans="1:13" x14ac:dyDescent="0.25">
      <c r="A12" s="7">
        <v>10</v>
      </c>
      <c r="B12" s="70"/>
      <c r="C12" s="69"/>
      <c r="D12" s="69"/>
      <c r="E12" s="69"/>
      <c r="F12" s="25"/>
      <c r="G12" s="5"/>
      <c r="H12" s="5"/>
      <c r="I12" s="5"/>
      <c r="J12" s="5"/>
      <c r="K12" s="5"/>
      <c r="L12" s="5"/>
      <c r="M12" s="6"/>
    </row>
    <row r="13" spans="1:13" x14ac:dyDescent="0.25">
      <c r="A13" s="3">
        <v>11</v>
      </c>
      <c r="B13" s="70"/>
      <c r="C13" s="69"/>
      <c r="D13" s="69"/>
      <c r="E13" s="69"/>
      <c r="F13" s="25"/>
      <c r="G13" s="5"/>
      <c r="H13" s="5"/>
      <c r="I13" s="5"/>
      <c r="J13" s="5"/>
      <c r="K13" s="5"/>
      <c r="L13" s="5"/>
      <c r="M13" s="6"/>
    </row>
    <row r="14" spans="1:13" x14ac:dyDescent="0.25">
      <c r="A14" s="7">
        <v>12</v>
      </c>
      <c r="B14" s="70"/>
      <c r="C14" s="69"/>
      <c r="D14" s="69"/>
      <c r="E14" s="69"/>
      <c r="F14" s="25"/>
      <c r="G14" s="5"/>
      <c r="H14" s="5"/>
      <c r="I14" s="5"/>
      <c r="J14" s="5"/>
      <c r="K14" s="5"/>
      <c r="L14" s="5"/>
      <c r="M14" s="6"/>
    </row>
    <row r="15" spans="1:13" x14ac:dyDescent="0.25">
      <c r="A15" s="3">
        <v>13</v>
      </c>
      <c r="B15" s="70"/>
      <c r="C15" s="69"/>
      <c r="D15" s="69"/>
      <c r="E15" s="69"/>
      <c r="F15" s="25"/>
      <c r="G15" s="5"/>
      <c r="H15" s="5"/>
      <c r="I15" s="5"/>
      <c r="J15" s="5"/>
      <c r="K15" s="5"/>
      <c r="L15" s="5"/>
      <c r="M15" s="6"/>
    </row>
    <row r="16" spans="1:13" x14ac:dyDescent="0.25">
      <c r="A16" s="7">
        <v>14</v>
      </c>
      <c r="B16" s="70"/>
      <c r="C16" s="69"/>
      <c r="D16" s="69"/>
      <c r="E16" s="69"/>
      <c r="F16" s="25"/>
      <c r="G16" s="5"/>
      <c r="H16" s="5"/>
      <c r="I16" s="5"/>
      <c r="J16" s="5"/>
      <c r="K16" s="5"/>
      <c r="L16" s="5"/>
      <c r="M16" s="6"/>
    </row>
    <row r="17" spans="1:13" x14ac:dyDescent="0.25">
      <c r="A17" s="3">
        <v>15</v>
      </c>
      <c r="B17" s="70"/>
      <c r="C17" s="69"/>
      <c r="D17" s="69"/>
      <c r="E17" s="69"/>
      <c r="F17" s="25"/>
      <c r="G17" s="5"/>
      <c r="H17" s="5"/>
      <c r="I17" s="5"/>
      <c r="J17" s="5"/>
      <c r="K17" s="5"/>
      <c r="L17" s="5"/>
      <c r="M17" s="6"/>
    </row>
    <row r="18" spans="1:13" x14ac:dyDescent="0.25">
      <c r="A18" s="7">
        <v>16</v>
      </c>
      <c r="B18" s="70"/>
      <c r="C18" s="69"/>
      <c r="D18" s="69"/>
      <c r="E18" s="69"/>
      <c r="F18" s="25"/>
      <c r="G18" s="5"/>
      <c r="H18" s="5"/>
      <c r="I18" s="5"/>
      <c r="J18" s="5"/>
      <c r="K18" s="5"/>
      <c r="L18" s="5"/>
      <c r="M18" s="6"/>
    </row>
    <row r="19" spans="1:13" x14ac:dyDescent="0.25">
      <c r="A19" s="3">
        <v>17</v>
      </c>
      <c r="B19" s="70"/>
      <c r="C19" s="69"/>
      <c r="D19" s="69"/>
      <c r="E19" s="69"/>
      <c r="F19" s="25"/>
      <c r="G19" s="5"/>
      <c r="H19" s="5"/>
      <c r="I19" s="5"/>
      <c r="J19" s="5"/>
      <c r="K19" s="5"/>
      <c r="L19" s="5"/>
      <c r="M19" s="6"/>
    </row>
    <row r="20" spans="1:13" x14ac:dyDescent="0.25">
      <c r="A20" s="7">
        <v>18</v>
      </c>
      <c r="B20" s="70"/>
      <c r="C20" s="69"/>
      <c r="D20" s="69"/>
      <c r="E20" s="69"/>
      <c r="F20" s="25"/>
      <c r="G20" s="5"/>
      <c r="H20" s="5"/>
      <c r="I20" s="5"/>
      <c r="J20" s="5"/>
      <c r="K20" s="5"/>
      <c r="L20" s="5"/>
      <c r="M20" s="6"/>
    </row>
    <row r="21" spans="1:13" x14ac:dyDescent="0.25">
      <c r="A21" s="3">
        <v>19</v>
      </c>
      <c r="B21" s="70"/>
      <c r="C21" s="69"/>
      <c r="D21" s="69"/>
      <c r="E21" s="69"/>
      <c r="F21" s="25"/>
      <c r="G21" s="5"/>
      <c r="H21" s="5"/>
      <c r="I21" s="5"/>
      <c r="J21" s="5"/>
      <c r="K21" s="5"/>
      <c r="L21" s="5"/>
      <c r="M21" s="6"/>
    </row>
    <row r="22" spans="1:13" x14ac:dyDescent="0.25">
      <c r="A22" s="7">
        <v>20</v>
      </c>
      <c r="B22" s="70"/>
      <c r="C22" s="69"/>
      <c r="D22" s="69"/>
      <c r="E22" s="69"/>
      <c r="F22" s="25"/>
      <c r="G22" s="5"/>
      <c r="H22" s="5"/>
      <c r="I22" s="5"/>
      <c r="J22" s="5"/>
      <c r="K22" s="5"/>
      <c r="L22" s="5"/>
      <c r="M22" s="6"/>
    </row>
    <row r="23" spans="1:13" x14ac:dyDescent="0.25">
      <c r="A23" s="3">
        <v>21</v>
      </c>
      <c r="B23" s="70"/>
      <c r="C23" s="69"/>
      <c r="D23" s="69"/>
      <c r="E23" s="69"/>
      <c r="F23" s="25"/>
      <c r="G23" s="5"/>
      <c r="H23" s="5"/>
      <c r="I23" s="5"/>
      <c r="J23" s="5"/>
      <c r="K23" s="5"/>
      <c r="L23" s="5"/>
      <c r="M23" s="6"/>
    </row>
    <row r="24" spans="1:13" x14ac:dyDescent="0.25">
      <c r="A24" s="7">
        <v>22</v>
      </c>
      <c r="B24" s="70"/>
      <c r="C24" s="69"/>
      <c r="D24" s="69"/>
      <c r="E24" s="69"/>
      <c r="F24" s="25"/>
      <c r="G24" s="5"/>
      <c r="H24" s="5"/>
      <c r="I24" s="5"/>
      <c r="J24" s="5"/>
      <c r="K24" s="5"/>
      <c r="L24" s="5"/>
      <c r="M24" s="6"/>
    </row>
    <row r="25" spans="1:13" x14ac:dyDescent="0.25">
      <c r="A25" s="3">
        <v>23</v>
      </c>
      <c r="B25" s="70"/>
      <c r="C25" s="69"/>
      <c r="D25" s="69"/>
      <c r="E25" s="69"/>
      <c r="F25" s="25"/>
      <c r="G25" s="5"/>
      <c r="H25" s="5"/>
      <c r="I25" s="5"/>
      <c r="J25" s="5"/>
      <c r="K25" s="5"/>
      <c r="L25" s="5"/>
      <c r="M25" s="6"/>
    </row>
    <row r="26" spans="1:13" x14ac:dyDescent="0.25">
      <c r="A26" s="7">
        <v>24</v>
      </c>
      <c r="B26" s="70"/>
      <c r="C26" s="69"/>
      <c r="D26" s="69"/>
      <c r="E26" s="69"/>
      <c r="F26" s="25"/>
      <c r="G26" s="5"/>
      <c r="H26" s="5"/>
      <c r="I26" s="5"/>
      <c r="J26" s="5"/>
      <c r="K26" s="5"/>
      <c r="L26" s="5"/>
      <c r="M26" s="6"/>
    </row>
    <row r="27" spans="1:13" x14ac:dyDescent="0.25">
      <c r="A27" s="3">
        <v>25</v>
      </c>
      <c r="B27" s="70"/>
      <c r="C27" s="69"/>
      <c r="D27" s="69"/>
      <c r="E27" s="69"/>
      <c r="F27" s="25"/>
      <c r="G27" s="5"/>
      <c r="H27" s="5"/>
      <c r="I27" s="5"/>
      <c r="J27" s="5"/>
      <c r="K27" s="5"/>
      <c r="L27" s="5"/>
      <c r="M27" s="6"/>
    </row>
    <row r="28" spans="1:13" x14ac:dyDescent="0.25">
      <c r="A28" s="7">
        <v>26</v>
      </c>
      <c r="B28" s="70"/>
      <c r="C28" s="69"/>
      <c r="D28" s="69"/>
      <c r="E28" s="69"/>
      <c r="F28" s="25"/>
      <c r="G28" s="5"/>
      <c r="H28" s="5"/>
      <c r="I28" s="5"/>
      <c r="J28" s="5"/>
      <c r="K28" s="5"/>
      <c r="L28" s="5"/>
      <c r="M28" s="6"/>
    </row>
    <row r="29" spans="1:13" x14ac:dyDescent="0.25">
      <c r="A29" s="3">
        <v>27</v>
      </c>
      <c r="B29" s="70"/>
      <c r="C29" s="69"/>
      <c r="D29" s="69"/>
      <c r="E29" s="69"/>
      <c r="F29" s="25"/>
      <c r="G29" s="5"/>
      <c r="H29" s="5"/>
      <c r="I29" s="5"/>
      <c r="J29" s="5"/>
      <c r="K29" s="5"/>
      <c r="L29" s="5"/>
      <c r="M29" s="6"/>
    </row>
    <row r="30" spans="1:13" x14ac:dyDescent="0.25">
      <c r="A30" s="7">
        <v>28</v>
      </c>
      <c r="B30" s="70"/>
      <c r="C30" s="69"/>
      <c r="D30" s="69"/>
      <c r="E30" s="69"/>
      <c r="F30" s="25"/>
      <c r="G30" s="5"/>
      <c r="H30" s="5"/>
      <c r="I30" s="5"/>
      <c r="J30" s="5"/>
      <c r="K30" s="5"/>
      <c r="L30" s="5"/>
      <c r="M30" s="6"/>
    </row>
    <row r="31" spans="1:13" x14ac:dyDescent="0.25">
      <c r="A31" s="3">
        <v>29</v>
      </c>
      <c r="B31" s="70"/>
      <c r="C31" s="69"/>
      <c r="D31" s="69"/>
      <c r="E31" s="69"/>
      <c r="F31" s="25"/>
      <c r="G31" s="5"/>
      <c r="H31" s="5"/>
      <c r="I31" s="5"/>
      <c r="J31" s="5"/>
      <c r="K31" s="5"/>
      <c r="L31" s="5"/>
      <c r="M31" s="6"/>
    </row>
    <row r="32" spans="1:13" x14ac:dyDescent="0.25">
      <c r="A32" s="7">
        <v>30</v>
      </c>
      <c r="B32" s="70"/>
      <c r="C32" s="69"/>
      <c r="D32" s="69"/>
      <c r="E32" s="69"/>
      <c r="F32" s="25"/>
      <c r="G32" s="5"/>
      <c r="H32" s="5"/>
      <c r="I32" s="5"/>
      <c r="J32" s="5"/>
      <c r="K32" s="5"/>
      <c r="L32" s="5"/>
      <c r="M32" s="6"/>
    </row>
    <row r="33" spans="1:13" x14ac:dyDescent="0.25">
      <c r="A33" s="3">
        <v>31</v>
      </c>
      <c r="B33" s="70"/>
      <c r="C33" s="69"/>
      <c r="D33" s="69"/>
      <c r="E33" s="69"/>
      <c r="F33" s="25"/>
      <c r="G33" s="5"/>
      <c r="H33" s="5"/>
      <c r="I33" s="5"/>
      <c r="J33" s="5"/>
      <c r="K33" s="5"/>
      <c r="L33" s="5"/>
      <c r="M33" s="6"/>
    </row>
    <row r="34" spans="1:13" x14ac:dyDescent="0.25">
      <c r="A34" s="7">
        <v>32</v>
      </c>
      <c r="B34" s="70"/>
      <c r="C34" s="69"/>
      <c r="D34" s="69"/>
      <c r="E34" s="69"/>
      <c r="F34" s="25"/>
      <c r="G34" s="5"/>
      <c r="H34" s="5"/>
      <c r="I34" s="5"/>
      <c r="J34" s="5"/>
      <c r="K34" s="5"/>
      <c r="L34" s="5"/>
      <c r="M34" s="6"/>
    </row>
    <row r="35" spans="1:13" x14ac:dyDescent="0.25">
      <c r="A35" s="3">
        <v>33</v>
      </c>
      <c r="B35" s="70"/>
      <c r="C35" s="69"/>
      <c r="D35" s="69"/>
      <c r="E35" s="69"/>
      <c r="F35" s="25"/>
      <c r="G35" s="5"/>
      <c r="H35" s="5"/>
      <c r="I35" s="5"/>
      <c r="J35" s="5"/>
      <c r="K35" s="5"/>
      <c r="L35" s="5"/>
      <c r="M35" s="6"/>
    </row>
    <row r="36" spans="1:13" x14ac:dyDescent="0.25">
      <c r="A36" s="7">
        <v>34</v>
      </c>
      <c r="B36" s="70"/>
      <c r="C36" s="69"/>
      <c r="D36" s="69"/>
      <c r="E36" s="69"/>
      <c r="F36" s="25"/>
      <c r="G36" s="5"/>
      <c r="H36" s="5"/>
      <c r="I36" s="5"/>
      <c r="J36" s="5"/>
      <c r="K36" s="5"/>
      <c r="L36" s="5"/>
      <c r="M36" s="6"/>
    </row>
    <row r="37" spans="1:13" x14ac:dyDescent="0.25">
      <c r="A37" s="3">
        <v>35</v>
      </c>
      <c r="B37" s="70"/>
      <c r="C37" s="69"/>
      <c r="D37" s="69"/>
      <c r="E37" s="69"/>
      <c r="F37" s="25"/>
      <c r="G37" s="5"/>
      <c r="H37" s="5"/>
      <c r="I37" s="5"/>
      <c r="J37" s="5"/>
      <c r="K37" s="5"/>
      <c r="L37" s="5"/>
      <c r="M37" s="6"/>
    </row>
    <row r="38" spans="1:13" x14ac:dyDescent="0.25">
      <c r="A38" s="7">
        <v>36</v>
      </c>
      <c r="B38" s="70"/>
      <c r="C38" s="69"/>
      <c r="D38" s="69"/>
      <c r="E38" s="69"/>
      <c r="F38" s="25"/>
      <c r="G38" s="5"/>
      <c r="H38" s="5"/>
      <c r="I38" s="5"/>
      <c r="J38" s="5"/>
      <c r="K38" s="5"/>
      <c r="L38" s="5"/>
      <c r="M38" s="6"/>
    </row>
    <row r="39" spans="1:13" x14ac:dyDescent="0.25">
      <c r="A39" s="7">
        <v>37</v>
      </c>
      <c r="B39" s="70"/>
      <c r="C39" s="69"/>
      <c r="D39" s="69"/>
      <c r="E39" s="69"/>
      <c r="F39" s="25"/>
      <c r="G39" s="5"/>
      <c r="H39" s="5"/>
      <c r="I39" s="5"/>
      <c r="J39" s="5"/>
      <c r="K39" s="5"/>
      <c r="L39" s="5"/>
      <c r="M39" s="6"/>
    </row>
    <row r="40" spans="1:13" x14ac:dyDescent="0.25">
      <c r="A40" s="7">
        <v>38</v>
      </c>
      <c r="B40" s="70"/>
      <c r="C40" s="69"/>
      <c r="D40" s="69"/>
      <c r="E40" s="69"/>
      <c r="F40" s="25"/>
      <c r="G40" s="5"/>
      <c r="H40" s="5"/>
      <c r="I40" s="5"/>
      <c r="J40" s="5"/>
      <c r="K40" s="5"/>
      <c r="L40" s="5"/>
      <c r="M40" s="6"/>
    </row>
    <row r="41" spans="1:13" x14ac:dyDescent="0.25">
      <c r="A41" s="7">
        <v>39</v>
      </c>
      <c r="B41" s="70"/>
      <c r="C41" s="69"/>
      <c r="D41" s="69"/>
      <c r="E41" s="69"/>
      <c r="F41" s="25"/>
      <c r="G41" s="5"/>
      <c r="H41" s="5"/>
      <c r="I41" s="5"/>
      <c r="J41" s="5"/>
      <c r="K41" s="5"/>
      <c r="L41" s="5"/>
      <c r="M41" s="6"/>
    </row>
    <row r="42" spans="1:13" x14ac:dyDescent="0.25">
      <c r="A42" s="7">
        <v>40</v>
      </c>
      <c r="B42" s="70"/>
      <c r="C42" s="69"/>
      <c r="D42" s="69"/>
      <c r="E42" s="69"/>
      <c r="F42" s="25"/>
      <c r="G42" s="5"/>
      <c r="H42" s="5"/>
      <c r="I42" s="5"/>
      <c r="J42" s="5"/>
      <c r="K42" s="5"/>
      <c r="L42" s="5"/>
      <c r="M42" s="6"/>
    </row>
    <row r="43" spans="1:13" x14ac:dyDescent="0.25">
      <c r="A43" s="7">
        <v>41</v>
      </c>
      <c r="B43" s="70"/>
      <c r="C43" s="69"/>
      <c r="D43" s="69"/>
      <c r="E43" s="69"/>
      <c r="F43" s="25"/>
      <c r="G43" s="5"/>
      <c r="H43" s="5"/>
      <c r="I43" s="5"/>
      <c r="J43" s="5"/>
      <c r="K43" s="5"/>
      <c r="L43" s="5"/>
      <c r="M43" s="6"/>
    </row>
    <row r="44" spans="1:13" x14ac:dyDescent="0.25">
      <c r="A44" s="7">
        <v>42</v>
      </c>
      <c r="B44" s="70"/>
      <c r="C44" s="69"/>
      <c r="D44" s="69"/>
      <c r="E44" s="69"/>
      <c r="F44" s="25"/>
      <c r="G44" s="5"/>
      <c r="H44" s="5"/>
      <c r="I44" s="5"/>
      <c r="J44" s="5"/>
      <c r="K44" s="5"/>
      <c r="L44" s="5"/>
      <c r="M44" s="6"/>
    </row>
    <row r="45" spans="1:13" x14ac:dyDescent="0.25">
      <c r="A45" s="7">
        <v>43</v>
      </c>
      <c r="B45" s="70"/>
      <c r="C45" s="69"/>
      <c r="D45" s="69"/>
      <c r="E45" s="69"/>
      <c r="F45" s="25"/>
      <c r="G45" s="5"/>
      <c r="H45" s="5"/>
      <c r="I45" s="5"/>
      <c r="J45" s="5"/>
      <c r="K45" s="5"/>
      <c r="L45" s="5"/>
      <c r="M45" s="6"/>
    </row>
    <row r="46" spans="1:13" x14ac:dyDescent="0.25">
      <c r="A46" s="7">
        <v>44</v>
      </c>
      <c r="B46" s="70"/>
      <c r="C46" s="69"/>
      <c r="D46" s="69"/>
      <c r="E46" s="69"/>
      <c r="F46" s="25"/>
      <c r="G46" s="5"/>
      <c r="H46" s="5"/>
      <c r="I46" s="5"/>
      <c r="J46" s="5"/>
      <c r="K46" s="5"/>
      <c r="L46" s="5"/>
      <c r="M46" s="6"/>
    </row>
    <row r="47" spans="1:13" x14ac:dyDescent="0.25">
      <c r="A47" s="7">
        <v>45</v>
      </c>
      <c r="B47" s="70"/>
      <c r="C47" s="69"/>
      <c r="D47" s="69"/>
      <c r="E47" s="69"/>
      <c r="F47" s="25"/>
      <c r="G47" s="5"/>
      <c r="H47" s="5"/>
      <c r="I47" s="5"/>
      <c r="J47" s="5"/>
      <c r="K47" s="5"/>
      <c r="L47" s="5"/>
      <c r="M47" s="6"/>
    </row>
    <row r="48" spans="1:13" x14ac:dyDescent="0.25">
      <c r="A48" s="7">
        <v>46</v>
      </c>
      <c r="B48" s="70"/>
      <c r="C48" s="69"/>
      <c r="D48" s="69"/>
      <c r="E48" s="69"/>
      <c r="F48" s="25"/>
      <c r="G48" s="5"/>
      <c r="H48" s="5"/>
      <c r="I48" s="5"/>
      <c r="J48" s="5"/>
      <c r="K48" s="5"/>
      <c r="L48" s="5"/>
      <c r="M48" s="6"/>
    </row>
    <row r="49" spans="1:13" x14ac:dyDescent="0.25">
      <c r="A49" s="7">
        <v>47</v>
      </c>
      <c r="B49" s="70"/>
      <c r="C49" s="69"/>
      <c r="D49" s="69"/>
      <c r="E49" s="69"/>
      <c r="F49" s="25"/>
      <c r="G49" s="5"/>
      <c r="H49" s="5"/>
      <c r="I49" s="5"/>
      <c r="J49" s="5"/>
      <c r="K49" s="5"/>
      <c r="L49" s="5"/>
      <c r="M49" s="6"/>
    </row>
    <row r="50" spans="1:13" x14ac:dyDescent="0.25">
      <c r="A50" s="7">
        <v>48</v>
      </c>
      <c r="B50" s="70"/>
      <c r="C50" s="69"/>
      <c r="D50" s="69"/>
      <c r="E50" s="69"/>
      <c r="F50" s="25"/>
      <c r="G50" s="5"/>
      <c r="H50" s="5"/>
      <c r="I50" s="5"/>
      <c r="J50" s="5"/>
      <c r="K50" s="5"/>
      <c r="L50" s="5"/>
      <c r="M50" s="6"/>
    </row>
    <row r="51" spans="1:13" x14ac:dyDescent="0.25">
      <c r="A51" s="7">
        <v>49</v>
      </c>
      <c r="B51" s="70"/>
      <c r="C51" s="69"/>
      <c r="D51" s="69"/>
      <c r="E51" s="69"/>
      <c r="F51" s="25"/>
      <c r="G51" s="5"/>
      <c r="H51" s="5"/>
      <c r="I51" s="5"/>
      <c r="J51" s="5"/>
      <c r="K51" s="5"/>
      <c r="L51" s="5"/>
      <c r="M51" s="6"/>
    </row>
    <row r="52" spans="1:13" x14ac:dyDescent="0.25">
      <c r="A52" s="7">
        <v>50</v>
      </c>
      <c r="B52" s="70"/>
      <c r="C52" s="69"/>
      <c r="D52" s="69"/>
      <c r="E52" s="69"/>
      <c r="F52" s="25"/>
      <c r="G52" s="5"/>
      <c r="H52" s="5"/>
      <c r="I52" s="5"/>
      <c r="J52" s="5"/>
      <c r="K52" s="5"/>
      <c r="L52" s="5"/>
      <c r="M52" s="6"/>
    </row>
    <row r="53" spans="1:13" x14ac:dyDescent="0.25">
      <c r="A53" s="7">
        <v>51</v>
      </c>
      <c r="B53" s="70"/>
      <c r="C53" s="69"/>
      <c r="D53" s="69"/>
      <c r="E53" s="69"/>
      <c r="F53" s="25"/>
      <c r="G53" s="5"/>
      <c r="H53" s="5"/>
      <c r="I53" s="5"/>
      <c r="J53" s="5"/>
      <c r="K53" s="5"/>
      <c r="L53" s="5"/>
      <c r="M53" s="6"/>
    </row>
    <row r="54" spans="1:13" x14ac:dyDescent="0.25">
      <c r="A54" s="7">
        <v>52</v>
      </c>
      <c r="B54" s="70"/>
      <c r="C54" s="69"/>
      <c r="D54" s="69"/>
      <c r="E54" s="69"/>
      <c r="F54" s="25"/>
      <c r="G54" s="5"/>
      <c r="H54" s="5"/>
      <c r="I54" s="5"/>
      <c r="J54" s="5"/>
      <c r="K54" s="5"/>
      <c r="L54" s="5"/>
      <c r="M54" s="6"/>
    </row>
    <row r="55" spans="1:13" x14ac:dyDescent="0.25">
      <c r="A55" s="7">
        <v>53</v>
      </c>
      <c r="B55" s="70"/>
      <c r="C55" s="69"/>
      <c r="D55" s="69"/>
      <c r="E55" s="69"/>
      <c r="F55" s="25"/>
      <c r="G55" s="5"/>
      <c r="H55" s="5"/>
      <c r="I55" s="5"/>
      <c r="J55" s="5"/>
      <c r="K55" s="5"/>
      <c r="L55" s="5"/>
      <c r="M55" s="6"/>
    </row>
    <row r="56" spans="1:13" x14ac:dyDescent="0.25">
      <c r="A56" s="7">
        <v>54</v>
      </c>
      <c r="B56" s="70"/>
      <c r="C56" s="69"/>
      <c r="D56" s="69"/>
      <c r="E56" s="69"/>
      <c r="F56" s="25"/>
      <c r="G56" s="5"/>
      <c r="H56" s="5"/>
      <c r="I56" s="5"/>
      <c r="J56" s="5"/>
      <c r="K56" s="5"/>
      <c r="L56" s="5"/>
      <c r="M56" s="6"/>
    </row>
    <row r="57" spans="1:13" x14ac:dyDescent="0.25">
      <c r="A57" s="7">
        <v>55</v>
      </c>
      <c r="B57" s="70"/>
      <c r="C57" s="69"/>
      <c r="D57" s="69"/>
      <c r="E57" s="69"/>
      <c r="F57" s="25"/>
      <c r="G57" s="5"/>
      <c r="H57" s="5"/>
      <c r="I57" s="5"/>
      <c r="J57" s="5"/>
      <c r="K57" s="5"/>
      <c r="L57" s="5"/>
      <c r="M57" s="6"/>
    </row>
    <row r="58" spans="1:13" x14ac:dyDescent="0.25">
      <c r="A58" s="7">
        <v>56</v>
      </c>
      <c r="B58" s="70"/>
      <c r="C58" s="69"/>
      <c r="D58" s="69"/>
      <c r="E58" s="69"/>
      <c r="F58" s="25"/>
      <c r="G58" s="5"/>
      <c r="H58" s="5"/>
      <c r="I58" s="5"/>
      <c r="J58" s="5"/>
      <c r="K58" s="5"/>
      <c r="L58" s="5"/>
      <c r="M58" s="6"/>
    </row>
    <row r="59" spans="1:13" x14ac:dyDescent="0.25">
      <c r="A59" s="7">
        <v>57</v>
      </c>
      <c r="B59" s="70"/>
      <c r="C59" s="69"/>
      <c r="D59" s="69"/>
      <c r="E59" s="69"/>
      <c r="F59" s="25"/>
      <c r="G59" s="5"/>
      <c r="H59" s="5"/>
      <c r="I59" s="5"/>
      <c r="J59" s="5"/>
      <c r="K59" s="5"/>
      <c r="L59" s="5"/>
      <c r="M59" s="6"/>
    </row>
    <row r="60" spans="1:13" x14ac:dyDescent="0.25">
      <c r="A60" s="7">
        <v>58</v>
      </c>
      <c r="B60" s="70"/>
      <c r="C60" s="69"/>
      <c r="D60" s="69"/>
      <c r="E60" s="69"/>
      <c r="F60" s="25"/>
      <c r="G60" s="5"/>
      <c r="H60" s="5"/>
      <c r="I60" s="5"/>
      <c r="J60" s="5"/>
      <c r="K60" s="5"/>
      <c r="L60" s="5"/>
      <c r="M60" s="6"/>
    </row>
    <row r="61" spans="1:13" x14ac:dyDescent="0.25">
      <c r="A61" s="7">
        <v>59</v>
      </c>
      <c r="B61" s="70"/>
      <c r="C61" s="69"/>
      <c r="D61" s="69"/>
      <c r="E61" s="69"/>
      <c r="F61" s="25"/>
      <c r="G61" s="5"/>
      <c r="H61" s="5"/>
      <c r="I61" s="5"/>
      <c r="J61" s="5"/>
      <c r="K61" s="5"/>
      <c r="L61" s="5"/>
      <c r="M61" s="6"/>
    </row>
    <row r="62" spans="1:13" x14ac:dyDescent="0.25">
      <c r="A62" s="7">
        <v>60</v>
      </c>
      <c r="B62" s="70"/>
      <c r="C62" s="69"/>
      <c r="D62" s="69"/>
      <c r="E62" s="69"/>
      <c r="F62" s="25"/>
      <c r="G62" s="5"/>
      <c r="H62" s="5"/>
      <c r="I62" s="5"/>
      <c r="J62" s="5"/>
      <c r="K62" s="5"/>
      <c r="L62" s="5"/>
      <c r="M62" s="6"/>
    </row>
    <row r="63" spans="1:13" x14ac:dyDescent="0.25">
      <c r="A63" s="7">
        <v>61</v>
      </c>
      <c r="B63" s="70"/>
      <c r="C63" s="69"/>
      <c r="D63" s="69"/>
      <c r="E63" s="69"/>
      <c r="F63" s="25"/>
      <c r="G63" s="5"/>
      <c r="H63" s="5"/>
      <c r="I63" s="5"/>
      <c r="J63" s="5"/>
      <c r="K63" s="5"/>
      <c r="L63" s="5"/>
      <c r="M63" s="6"/>
    </row>
    <row r="64" spans="1:13" x14ac:dyDescent="0.25">
      <c r="A64" s="7">
        <v>62</v>
      </c>
      <c r="B64" s="70"/>
      <c r="C64" s="69"/>
      <c r="D64" s="69"/>
      <c r="E64" s="69"/>
      <c r="F64" s="25"/>
      <c r="G64" s="5"/>
      <c r="H64" s="5"/>
      <c r="I64" s="5"/>
      <c r="J64" s="5"/>
      <c r="K64" s="5"/>
      <c r="L64" s="5"/>
      <c r="M64" s="6"/>
    </row>
    <row r="65" spans="1:13" x14ac:dyDescent="0.25">
      <c r="A65" s="7">
        <v>63</v>
      </c>
      <c r="B65" s="70"/>
      <c r="C65" s="69"/>
      <c r="D65" s="69"/>
      <c r="E65" s="69"/>
      <c r="F65" s="25"/>
      <c r="G65" s="5"/>
      <c r="H65" s="5"/>
      <c r="I65" s="5"/>
      <c r="J65" s="5"/>
      <c r="K65" s="5"/>
      <c r="L65" s="5"/>
      <c r="M65" s="6"/>
    </row>
    <row r="66" spans="1:13" x14ac:dyDescent="0.25">
      <c r="A66" s="7">
        <v>64</v>
      </c>
      <c r="B66" s="70"/>
      <c r="C66" s="69"/>
      <c r="D66" s="69"/>
      <c r="E66" s="69"/>
      <c r="F66" s="25"/>
      <c r="G66" s="5"/>
      <c r="H66" s="5"/>
      <c r="I66" s="5"/>
      <c r="J66" s="5"/>
      <c r="K66" s="5"/>
      <c r="L66" s="5"/>
      <c r="M66" s="6"/>
    </row>
    <row r="67" spans="1:13" x14ac:dyDescent="0.25">
      <c r="A67" s="7">
        <v>65</v>
      </c>
      <c r="B67" s="70"/>
      <c r="C67" s="69"/>
      <c r="D67" s="69"/>
      <c r="E67" s="69"/>
      <c r="F67" s="25"/>
      <c r="G67" s="5"/>
      <c r="H67" s="5"/>
      <c r="I67" s="5"/>
      <c r="J67" s="5"/>
      <c r="K67" s="5"/>
      <c r="L67" s="5"/>
      <c r="M67" s="6"/>
    </row>
    <row r="68" spans="1:13" x14ac:dyDescent="0.25">
      <c r="A68" s="7">
        <v>66</v>
      </c>
      <c r="B68" s="70"/>
      <c r="C68" s="69"/>
      <c r="D68" s="69"/>
      <c r="E68" s="69"/>
      <c r="F68" s="25"/>
      <c r="G68" s="5"/>
      <c r="H68" s="5"/>
      <c r="I68" s="5"/>
      <c r="J68" s="5"/>
      <c r="K68" s="5"/>
      <c r="L68" s="5"/>
      <c r="M68" s="6"/>
    </row>
    <row r="69" spans="1:13" x14ac:dyDescent="0.25">
      <c r="A69" s="7">
        <v>67</v>
      </c>
      <c r="B69" s="70"/>
      <c r="C69" s="69"/>
      <c r="D69" s="69"/>
      <c r="E69" s="69"/>
      <c r="F69" s="25"/>
      <c r="G69" s="5"/>
      <c r="H69" s="5"/>
      <c r="I69" s="5"/>
      <c r="J69" s="5"/>
      <c r="K69" s="5"/>
      <c r="L69" s="5"/>
      <c r="M69" s="6"/>
    </row>
    <row r="70" spans="1:13" x14ac:dyDescent="0.25">
      <c r="A70" s="7">
        <v>68</v>
      </c>
      <c r="B70" s="70"/>
      <c r="C70" s="69"/>
      <c r="D70" s="69"/>
      <c r="E70" s="69"/>
      <c r="F70" s="25"/>
      <c r="G70" s="5"/>
      <c r="H70" s="5"/>
      <c r="I70" s="5"/>
      <c r="J70" s="5"/>
      <c r="K70" s="5"/>
      <c r="L70" s="5"/>
      <c r="M70" s="6"/>
    </row>
    <row r="71" spans="1:13" x14ac:dyDescent="0.25">
      <c r="A71" s="7">
        <v>69</v>
      </c>
      <c r="B71" s="70"/>
      <c r="C71" s="69"/>
      <c r="D71" s="69"/>
      <c r="E71" s="69"/>
      <c r="F71" s="25"/>
      <c r="G71" s="5"/>
      <c r="H71" s="5"/>
      <c r="I71" s="5"/>
      <c r="J71" s="5"/>
      <c r="K71" s="5"/>
      <c r="L71" s="5"/>
      <c r="M71" s="6"/>
    </row>
    <row r="72" spans="1:13" x14ac:dyDescent="0.25">
      <c r="A72" s="7">
        <v>70</v>
      </c>
      <c r="B72" s="70"/>
      <c r="C72" s="69"/>
      <c r="D72" s="69"/>
      <c r="E72" s="69"/>
      <c r="F72" s="25"/>
      <c r="G72" s="5"/>
      <c r="H72" s="5"/>
      <c r="I72" s="5"/>
      <c r="J72" s="5"/>
      <c r="K72" s="5"/>
      <c r="L72" s="5"/>
      <c r="M72" s="6"/>
    </row>
    <row r="73" spans="1:13" x14ac:dyDescent="0.25">
      <c r="A73" s="7">
        <v>71</v>
      </c>
      <c r="B73" s="70"/>
      <c r="C73" s="69"/>
      <c r="D73" s="69"/>
      <c r="E73" s="69"/>
      <c r="F73" s="25"/>
      <c r="G73" s="5"/>
      <c r="H73" s="5"/>
      <c r="I73" s="5"/>
      <c r="J73" s="5"/>
      <c r="K73" s="5"/>
      <c r="L73" s="5"/>
      <c r="M73" s="6"/>
    </row>
    <row r="74" spans="1:13" x14ac:dyDescent="0.25">
      <c r="A74" s="7">
        <v>72</v>
      </c>
      <c r="B74" s="70"/>
      <c r="C74" s="69"/>
      <c r="D74" s="69"/>
      <c r="E74" s="69"/>
      <c r="F74" s="25"/>
      <c r="G74" s="5"/>
      <c r="H74" s="5"/>
      <c r="I74" s="5"/>
      <c r="J74" s="5"/>
      <c r="K74" s="5"/>
      <c r="L74" s="5"/>
      <c r="M74" s="6"/>
    </row>
    <row r="75" spans="1:13" x14ac:dyDescent="0.25">
      <c r="A75" s="7">
        <v>73</v>
      </c>
      <c r="B75" s="70"/>
      <c r="C75" s="69"/>
      <c r="D75" s="69"/>
      <c r="E75" s="69"/>
      <c r="F75" s="25"/>
      <c r="G75" s="5"/>
      <c r="H75" s="5"/>
      <c r="I75" s="5"/>
      <c r="J75" s="5"/>
      <c r="K75" s="5"/>
      <c r="L75" s="5"/>
      <c r="M75" s="6"/>
    </row>
    <row r="76" spans="1:13" x14ac:dyDescent="0.25">
      <c r="A76" s="7">
        <v>74</v>
      </c>
      <c r="B76" s="70"/>
      <c r="C76" s="69"/>
      <c r="D76" s="69"/>
      <c r="E76" s="69"/>
      <c r="F76" s="25"/>
      <c r="G76" s="5"/>
      <c r="H76" s="5"/>
      <c r="I76" s="5"/>
      <c r="J76" s="5"/>
      <c r="K76" s="5"/>
      <c r="L76" s="5"/>
      <c r="M76" s="6"/>
    </row>
    <row r="77" spans="1:13" x14ac:dyDescent="0.25">
      <c r="A77" s="7">
        <v>75</v>
      </c>
      <c r="B77" s="70"/>
      <c r="C77" s="69"/>
      <c r="D77" s="69"/>
      <c r="E77" s="69"/>
      <c r="F77" s="25"/>
      <c r="G77" s="5"/>
      <c r="H77" s="5"/>
      <c r="I77" s="5"/>
      <c r="J77" s="5"/>
      <c r="K77" s="5"/>
      <c r="L77" s="5"/>
      <c r="M77" s="6"/>
    </row>
    <row r="78" spans="1:13" x14ac:dyDescent="0.25">
      <c r="A78" s="7">
        <v>76</v>
      </c>
      <c r="B78" s="70"/>
      <c r="C78" s="69"/>
      <c r="D78" s="69"/>
      <c r="E78" s="69"/>
      <c r="F78" s="25"/>
      <c r="G78" s="5"/>
      <c r="H78" s="5"/>
      <c r="I78" s="5"/>
      <c r="J78" s="5"/>
      <c r="K78" s="5"/>
      <c r="L78" s="5"/>
      <c r="M78" s="6"/>
    </row>
    <row r="79" spans="1:13" x14ac:dyDescent="0.25">
      <c r="A79" s="7">
        <v>77</v>
      </c>
      <c r="B79" s="70"/>
      <c r="C79" s="69"/>
      <c r="D79" s="69"/>
      <c r="E79" s="69"/>
      <c r="F79" s="25"/>
      <c r="G79" s="5"/>
      <c r="H79" s="5"/>
      <c r="I79" s="5"/>
      <c r="J79" s="5"/>
      <c r="K79" s="5"/>
      <c r="L79" s="5"/>
      <c r="M79" s="6"/>
    </row>
    <row r="80" spans="1:13" x14ac:dyDescent="0.25">
      <c r="A80" s="7">
        <v>78</v>
      </c>
      <c r="B80" s="70"/>
      <c r="C80" s="69"/>
      <c r="D80" s="69"/>
      <c r="E80" s="69"/>
      <c r="F80" s="25"/>
      <c r="G80" s="5"/>
      <c r="H80" s="5"/>
      <c r="I80" s="5"/>
      <c r="J80" s="5"/>
      <c r="K80" s="5"/>
      <c r="L80" s="5"/>
      <c r="M80" s="6"/>
    </row>
    <row r="81" spans="1:13" x14ac:dyDescent="0.25">
      <c r="A81" s="7">
        <v>79</v>
      </c>
      <c r="B81" s="70"/>
      <c r="C81" s="69"/>
      <c r="D81" s="69"/>
      <c r="E81" s="69"/>
      <c r="F81" s="25"/>
      <c r="G81" s="5"/>
      <c r="H81" s="5"/>
      <c r="I81" s="5"/>
      <c r="J81" s="5"/>
      <c r="K81" s="5"/>
      <c r="L81" s="5"/>
      <c r="M81" s="6"/>
    </row>
    <row r="82" spans="1:13" x14ac:dyDescent="0.25">
      <c r="A82" s="7">
        <v>80</v>
      </c>
      <c r="B82" s="70"/>
      <c r="C82" s="69"/>
      <c r="D82" s="69"/>
      <c r="E82" s="69"/>
      <c r="F82" s="25"/>
      <c r="G82" s="5"/>
      <c r="H82" s="5"/>
      <c r="I82" s="5"/>
      <c r="J82" s="5"/>
      <c r="K82" s="5"/>
      <c r="L82" s="5"/>
      <c r="M82" s="6"/>
    </row>
    <row r="83" spans="1:13" x14ac:dyDescent="0.25">
      <c r="A83" s="7">
        <v>81</v>
      </c>
      <c r="B83" s="70"/>
      <c r="C83" s="69"/>
      <c r="D83" s="69"/>
      <c r="E83" s="69"/>
      <c r="F83" s="25"/>
      <c r="G83" s="5"/>
      <c r="H83" s="5"/>
      <c r="I83" s="5"/>
      <c r="J83" s="5"/>
      <c r="K83" s="5"/>
      <c r="L83" s="5"/>
      <c r="M83" s="6"/>
    </row>
    <row r="84" spans="1:13" x14ac:dyDescent="0.25">
      <c r="A84" s="7">
        <v>82</v>
      </c>
      <c r="B84" s="70"/>
      <c r="C84" s="69"/>
      <c r="D84" s="69"/>
      <c r="E84" s="69"/>
      <c r="F84" s="25"/>
      <c r="G84" s="5"/>
      <c r="H84" s="5"/>
      <c r="I84" s="5"/>
      <c r="J84" s="5"/>
      <c r="K84" s="5"/>
      <c r="L84" s="5"/>
      <c r="M84" s="6"/>
    </row>
    <row r="85" spans="1:13" x14ac:dyDescent="0.25">
      <c r="A85" s="7">
        <v>83</v>
      </c>
      <c r="B85" s="70"/>
      <c r="C85" s="69"/>
      <c r="D85" s="69"/>
      <c r="E85" s="69"/>
      <c r="F85" s="25"/>
      <c r="G85" s="5"/>
      <c r="H85" s="5"/>
      <c r="I85" s="5"/>
      <c r="J85" s="5"/>
      <c r="K85" s="5"/>
      <c r="L85" s="5"/>
      <c r="M85" s="6"/>
    </row>
    <row r="86" spans="1:13" x14ac:dyDescent="0.25">
      <c r="A86" s="7">
        <v>84</v>
      </c>
      <c r="B86" s="70"/>
      <c r="C86" s="69"/>
      <c r="D86" s="69"/>
      <c r="E86" s="69"/>
      <c r="F86" s="25"/>
      <c r="G86" s="5"/>
      <c r="H86" s="5"/>
      <c r="I86" s="5"/>
      <c r="J86" s="5"/>
      <c r="K86" s="5"/>
      <c r="L86" s="5"/>
      <c r="M86" s="6"/>
    </row>
    <row r="87" spans="1:13" x14ac:dyDescent="0.25">
      <c r="A87" s="7">
        <v>85</v>
      </c>
      <c r="B87" s="70"/>
      <c r="C87" s="69"/>
      <c r="D87" s="69"/>
      <c r="E87" s="69"/>
      <c r="F87" s="25"/>
      <c r="G87" s="5"/>
      <c r="H87" s="5"/>
      <c r="I87" s="5"/>
      <c r="J87" s="5"/>
      <c r="K87" s="5"/>
      <c r="L87" s="5"/>
      <c r="M87" s="6"/>
    </row>
    <row r="88" spans="1:13" x14ac:dyDescent="0.25">
      <c r="A88" s="7">
        <v>86</v>
      </c>
      <c r="B88" s="70"/>
      <c r="C88" s="69"/>
      <c r="D88" s="69"/>
      <c r="E88" s="69"/>
      <c r="F88" s="25"/>
      <c r="G88" s="5"/>
      <c r="H88" s="5"/>
      <c r="I88" s="5"/>
      <c r="J88" s="5"/>
      <c r="K88" s="5"/>
      <c r="L88" s="5"/>
      <c r="M88" s="6"/>
    </row>
    <row r="89" spans="1:13" x14ac:dyDescent="0.25">
      <c r="A89" s="7">
        <v>87</v>
      </c>
      <c r="B89" s="70"/>
      <c r="C89" s="69"/>
      <c r="D89" s="69"/>
      <c r="E89" s="69"/>
      <c r="F89" s="25"/>
      <c r="G89" s="5"/>
      <c r="H89" s="5"/>
      <c r="I89" s="5"/>
      <c r="J89" s="5"/>
      <c r="K89" s="5"/>
      <c r="L89" s="5"/>
      <c r="M89" s="6"/>
    </row>
    <row r="90" spans="1:13" x14ac:dyDescent="0.25">
      <c r="A90" s="7">
        <v>88</v>
      </c>
      <c r="B90" s="70"/>
      <c r="C90" s="69"/>
      <c r="D90" s="69"/>
      <c r="E90" s="69"/>
      <c r="F90" s="25"/>
      <c r="G90" s="5"/>
      <c r="H90" s="5"/>
      <c r="I90" s="5"/>
      <c r="J90" s="5"/>
      <c r="K90" s="5"/>
      <c r="L90" s="5"/>
      <c r="M90" s="6"/>
    </row>
    <row r="91" spans="1:13" x14ac:dyDescent="0.25">
      <c r="A91" s="7">
        <v>89</v>
      </c>
      <c r="B91" s="70"/>
      <c r="C91" s="69"/>
      <c r="D91" s="69"/>
      <c r="E91" s="69"/>
      <c r="F91" s="25"/>
      <c r="G91" s="5"/>
      <c r="H91" s="5"/>
      <c r="I91" s="5"/>
      <c r="J91" s="5"/>
      <c r="K91" s="5"/>
      <c r="L91" s="5"/>
      <c r="M91" s="6"/>
    </row>
    <row r="92" spans="1:13" x14ac:dyDescent="0.25">
      <c r="A92" s="7">
        <v>90</v>
      </c>
      <c r="B92" s="70"/>
      <c r="C92" s="69"/>
      <c r="D92" s="69"/>
      <c r="E92" s="69"/>
      <c r="F92" s="25"/>
      <c r="G92" s="5"/>
      <c r="H92" s="5"/>
      <c r="I92" s="5"/>
      <c r="J92" s="5"/>
      <c r="K92" s="5"/>
      <c r="L92" s="5"/>
      <c r="M92" s="6"/>
    </row>
    <row r="93" spans="1:13" x14ac:dyDescent="0.25">
      <c r="A93" s="7">
        <v>91</v>
      </c>
      <c r="B93" s="70"/>
      <c r="C93" s="69"/>
      <c r="D93" s="69"/>
      <c r="E93" s="69"/>
      <c r="F93" s="25"/>
      <c r="G93" s="5"/>
      <c r="H93" s="5"/>
      <c r="I93" s="5"/>
      <c r="J93" s="5"/>
      <c r="K93" s="5"/>
      <c r="L93" s="5"/>
      <c r="M93" s="6"/>
    </row>
    <row r="94" spans="1:13" x14ac:dyDescent="0.25">
      <c r="A94" s="7">
        <v>92</v>
      </c>
      <c r="B94" s="4"/>
      <c r="C94" s="6"/>
      <c r="D94" s="6"/>
      <c r="E94" s="6"/>
      <c r="F94" s="5"/>
      <c r="G94" s="5"/>
      <c r="H94" s="5"/>
      <c r="I94" s="5"/>
      <c r="J94" s="5"/>
      <c r="K94" s="5"/>
      <c r="L94" s="5"/>
      <c r="M94" s="6"/>
    </row>
    <row r="95" spans="1:13" x14ac:dyDescent="0.25">
      <c r="A95" s="7">
        <v>93</v>
      </c>
      <c r="B95" s="4"/>
      <c r="C95" s="6"/>
      <c r="D95" s="6"/>
      <c r="E95" s="6"/>
      <c r="F95" s="5"/>
      <c r="G95" s="5"/>
      <c r="H95" s="5"/>
      <c r="I95" s="5"/>
      <c r="J95" s="5"/>
      <c r="K95" s="5"/>
      <c r="L95" s="5"/>
      <c r="M95" s="6"/>
    </row>
    <row r="96" spans="1:13" x14ac:dyDescent="0.25">
      <c r="A96" s="7">
        <v>94</v>
      </c>
      <c r="B96" s="4"/>
      <c r="C96" s="6"/>
      <c r="D96" s="6"/>
      <c r="E96" s="6"/>
      <c r="F96" s="5"/>
      <c r="G96" s="5"/>
      <c r="H96" s="5"/>
      <c r="I96" s="5"/>
      <c r="J96" s="5"/>
      <c r="K96" s="5"/>
      <c r="L96" s="5"/>
      <c r="M96" s="6"/>
    </row>
    <row r="97" spans="1:13" x14ac:dyDescent="0.25">
      <c r="A97" s="7">
        <v>95</v>
      </c>
      <c r="B97" s="4"/>
      <c r="C97" s="6"/>
      <c r="D97" s="6"/>
      <c r="E97" s="6"/>
      <c r="F97" s="5"/>
      <c r="G97" s="5"/>
      <c r="H97" s="5"/>
      <c r="I97" s="5"/>
      <c r="J97" s="5"/>
      <c r="K97" s="5"/>
      <c r="L97" s="5"/>
      <c r="M97" s="6"/>
    </row>
    <row r="98" spans="1:13" x14ac:dyDescent="0.25">
      <c r="A98" s="7">
        <v>96</v>
      </c>
      <c r="B98" s="4"/>
      <c r="C98" s="6"/>
      <c r="D98" s="6"/>
      <c r="E98" s="6"/>
      <c r="F98" s="5"/>
      <c r="G98" s="5"/>
      <c r="H98" s="5"/>
      <c r="I98" s="5"/>
      <c r="J98" s="5"/>
      <c r="K98" s="5"/>
      <c r="L98" s="5"/>
      <c r="M98" s="6"/>
    </row>
    <row r="99" spans="1:13" x14ac:dyDescent="0.25">
      <c r="A99" s="7">
        <v>97</v>
      </c>
      <c r="B99" s="4"/>
      <c r="C99" s="6"/>
      <c r="D99" s="6"/>
      <c r="E99" s="6"/>
      <c r="F99" s="5"/>
      <c r="G99" s="5"/>
      <c r="H99" s="5"/>
      <c r="I99" s="5"/>
      <c r="J99" s="5"/>
      <c r="K99" s="5"/>
      <c r="L99" s="5"/>
      <c r="M99" s="6"/>
    </row>
    <row r="100" spans="1:13" x14ac:dyDescent="0.25">
      <c r="A100" s="7">
        <v>98</v>
      </c>
      <c r="B100" s="4"/>
      <c r="C100" s="6"/>
      <c r="D100" s="6"/>
      <c r="E100" s="6"/>
      <c r="F100" s="5"/>
      <c r="G100" s="5"/>
      <c r="H100" s="5"/>
      <c r="I100" s="5"/>
      <c r="J100" s="5"/>
      <c r="K100" s="5"/>
      <c r="L100" s="5"/>
      <c r="M100" s="6"/>
    </row>
    <row r="101" spans="1:13" x14ac:dyDescent="0.25">
      <c r="A101" s="7">
        <v>99</v>
      </c>
      <c r="B101" s="4"/>
      <c r="C101" s="6"/>
      <c r="D101" s="6"/>
      <c r="E101" s="6"/>
      <c r="F101" s="5"/>
      <c r="G101" s="5"/>
      <c r="H101" s="5"/>
      <c r="I101" s="5"/>
      <c r="J101" s="5"/>
      <c r="K101" s="5"/>
      <c r="L101" s="5"/>
      <c r="M101" s="6"/>
    </row>
    <row r="102" spans="1:13" x14ac:dyDescent="0.25">
      <c r="A102" s="7">
        <v>100</v>
      </c>
      <c r="B102" s="4"/>
      <c r="C102" s="6"/>
      <c r="D102" s="6"/>
      <c r="E102" s="6"/>
      <c r="F102" s="5"/>
      <c r="G102" s="5"/>
      <c r="H102" s="5"/>
      <c r="I102" s="5"/>
      <c r="J102" s="5"/>
      <c r="K102" s="5"/>
      <c r="L102" s="5"/>
      <c r="M102" s="6"/>
    </row>
    <row r="103" spans="1:13" x14ac:dyDescent="0.25">
      <c r="A103" s="7">
        <v>101</v>
      </c>
      <c r="B103" s="4"/>
      <c r="C103" s="6"/>
      <c r="D103" s="6"/>
      <c r="E103" s="6"/>
      <c r="F103" s="5"/>
      <c r="G103" s="5"/>
      <c r="H103" s="5"/>
      <c r="I103" s="5"/>
      <c r="J103" s="5"/>
      <c r="K103" s="5"/>
      <c r="L103" s="5"/>
      <c r="M103" s="6"/>
    </row>
    <row r="104" spans="1:13" x14ac:dyDescent="0.25">
      <c r="A104" s="7">
        <v>102</v>
      </c>
      <c r="B104" s="4"/>
      <c r="C104" s="6"/>
      <c r="D104" s="6"/>
      <c r="E104" s="6"/>
      <c r="F104" s="5"/>
      <c r="G104" s="5"/>
      <c r="H104" s="5"/>
      <c r="I104" s="5"/>
      <c r="J104" s="5"/>
      <c r="K104" s="5"/>
      <c r="L104" s="5"/>
      <c r="M104" s="6"/>
    </row>
    <row r="105" spans="1:13" x14ac:dyDescent="0.25">
      <c r="A105" s="7">
        <v>103</v>
      </c>
      <c r="B105" s="4"/>
      <c r="C105" s="6"/>
      <c r="D105" s="6"/>
      <c r="E105" s="6"/>
      <c r="F105" s="5"/>
      <c r="G105" s="5"/>
      <c r="H105" s="5"/>
      <c r="I105" s="5"/>
      <c r="J105" s="5"/>
      <c r="K105" s="5"/>
      <c r="L105" s="5"/>
      <c r="M105" s="6"/>
    </row>
    <row r="106" spans="1:13" x14ac:dyDescent="0.25">
      <c r="A106" s="7">
        <v>104</v>
      </c>
      <c r="B106" s="4"/>
      <c r="C106" s="6"/>
      <c r="D106" s="6"/>
      <c r="E106" s="6"/>
      <c r="F106" s="5"/>
      <c r="G106" s="5"/>
      <c r="H106" s="5"/>
      <c r="I106" s="5"/>
      <c r="J106" s="5"/>
      <c r="K106" s="5"/>
      <c r="L106" s="5"/>
      <c r="M106" s="6"/>
    </row>
    <row r="107" spans="1:13" x14ac:dyDescent="0.25">
      <c r="A107" s="7">
        <v>105</v>
      </c>
      <c r="B107" s="4"/>
      <c r="C107" s="6"/>
      <c r="D107" s="6"/>
      <c r="E107" s="6"/>
      <c r="F107" s="5"/>
      <c r="G107" s="5"/>
      <c r="H107" s="5"/>
      <c r="I107" s="5"/>
      <c r="J107" s="5"/>
      <c r="K107" s="5"/>
      <c r="L107" s="5"/>
      <c r="M107" s="6"/>
    </row>
    <row r="108" spans="1:13" x14ac:dyDescent="0.25">
      <c r="A108" s="7">
        <v>106</v>
      </c>
      <c r="B108" s="4"/>
      <c r="C108" s="6"/>
      <c r="D108" s="6"/>
      <c r="E108" s="6"/>
      <c r="F108" s="5"/>
      <c r="G108" s="5"/>
      <c r="H108" s="5"/>
      <c r="I108" s="5"/>
      <c r="J108" s="5"/>
      <c r="K108" s="5"/>
      <c r="L108" s="5"/>
      <c r="M108" s="6"/>
    </row>
    <row r="109" spans="1:13" x14ac:dyDescent="0.25">
      <c r="A109" s="7">
        <v>107</v>
      </c>
      <c r="B109" s="4"/>
      <c r="C109" s="6"/>
      <c r="D109" s="6"/>
      <c r="E109" s="6"/>
      <c r="F109" s="5"/>
      <c r="G109" s="5"/>
      <c r="H109" s="5"/>
      <c r="I109" s="5"/>
      <c r="J109" s="5"/>
      <c r="K109" s="5"/>
      <c r="L109" s="5"/>
      <c r="M109" s="6"/>
    </row>
    <row r="110" spans="1:13" x14ac:dyDescent="0.25">
      <c r="A110" s="7">
        <v>108</v>
      </c>
      <c r="B110" s="4"/>
      <c r="C110" s="6"/>
      <c r="D110" s="6"/>
      <c r="E110" s="6"/>
      <c r="F110" s="5"/>
      <c r="G110" s="5"/>
      <c r="H110" s="5"/>
      <c r="I110" s="5"/>
      <c r="J110" s="5"/>
      <c r="K110" s="5"/>
      <c r="L110" s="5"/>
      <c r="M110" s="6"/>
    </row>
    <row r="111" spans="1:13" x14ac:dyDescent="0.25">
      <c r="A111" s="7">
        <v>109</v>
      </c>
      <c r="B111" s="4"/>
      <c r="C111" s="6"/>
      <c r="D111" s="6"/>
      <c r="E111" s="6"/>
      <c r="F111" s="5"/>
      <c r="G111" s="5"/>
      <c r="H111" s="5"/>
      <c r="I111" s="5"/>
      <c r="J111" s="5"/>
      <c r="K111" s="5"/>
      <c r="L111" s="5"/>
      <c r="M111" s="6"/>
    </row>
    <row r="112" spans="1:13" x14ac:dyDescent="0.25">
      <c r="A112" s="7">
        <v>110</v>
      </c>
      <c r="B112" s="4"/>
      <c r="C112" s="6"/>
      <c r="D112" s="6"/>
      <c r="E112" s="6"/>
      <c r="F112" s="5"/>
      <c r="G112" s="5"/>
      <c r="H112" s="5"/>
      <c r="I112" s="5"/>
      <c r="J112" s="5"/>
      <c r="K112" s="5"/>
      <c r="L112" s="5"/>
      <c r="M112" s="6"/>
    </row>
    <row r="113" spans="1:13" x14ac:dyDescent="0.25">
      <c r="A113" s="7">
        <v>111</v>
      </c>
      <c r="B113" s="4"/>
      <c r="C113" s="6"/>
      <c r="D113" s="6"/>
      <c r="E113" s="6"/>
      <c r="F113" s="5"/>
      <c r="G113" s="5"/>
      <c r="H113" s="5"/>
      <c r="I113" s="5"/>
      <c r="J113" s="5"/>
      <c r="K113" s="5"/>
      <c r="L113" s="5"/>
      <c r="M113" s="6"/>
    </row>
    <row r="114" spans="1:13" x14ac:dyDescent="0.25">
      <c r="A114" s="7">
        <v>112</v>
      </c>
      <c r="B114" s="4"/>
      <c r="C114" s="6"/>
      <c r="D114" s="6"/>
      <c r="E114" s="6"/>
      <c r="F114" s="5"/>
      <c r="G114" s="5"/>
      <c r="H114" s="5"/>
      <c r="I114" s="5"/>
      <c r="J114" s="5"/>
      <c r="K114" s="5"/>
      <c r="L114" s="5"/>
      <c r="M114" s="6"/>
    </row>
    <row r="115" spans="1:13" x14ac:dyDescent="0.25">
      <c r="A115" s="7">
        <v>113</v>
      </c>
      <c r="B115" s="4"/>
      <c r="C115" s="6"/>
      <c r="D115" s="6"/>
      <c r="E115" s="6"/>
      <c r="F115" s="5"/>
      <c r="G115" s="5"/>
      <c r="H115" s="5"/>
      <c r="I115" s="5"/>
      <c r="J115" s="5"/>
      <c r="K115" s="5"/>
      <c r="L115" s="5"/>
      <c r="M115" s="6"/>
    </row>
    <row r="116" spans="1:13" x14ac:dyDescent="0.25">
      <c r="A116" s="7">
        <v>114</v>
      </c>
      <c r="B116" s="4"/>
      <c r="C116" s="6"/>
      <c r="D116" s="6"/>
      <c r="E116" s="6"/>
      <c r="F116" s="5"/>
      <c r="G116" s="5"/>
      <c r="H116" s="5"/>
      <c r="I116" s="5"/>
      <c r="J116" s="5"/>
      <c r="K116" s="5"/>
      <c r="L116" s="5"/>
      <c r="M116" s="6"/>
    </row>
    <row r="117" spans="1:13" x14ac:dyDescent="0.25">
      <c r="A117" s="7">
        <v>115</v>
      </c>
      <c r="B117" s="4"/>
      <c r="C117" s="6"/>
      <c r="D117" s="6"/>
      <c r="E117" s="6"/>
      <c r="F117" s="5"/>
      <c r="G117" s="5"/>
      <c r="H117" s="5"/>
      <c r="I117" s="5"/>
      <c r="J117" s="5"/>
      <c r="K117" s="5"/>
      <c r="L117" s="5"/>
      <c r="M117" s="6"/>
    </row>
    <row r="118" spans="1:13" x14ac:dyDescent="0.25">
      <c r="A118" s="7">
        <v>116</v>
      </c>
      <c r="B118" s="4"/>
      <c r="C118" s="6"/>
      <c r="D118" s="6"/>
      <c r="E118" s="6"/>
      <c r="F118" s="5"/>
      <c r="G118" s="5"/>
      <c r="H118" s="5"/>
      <c r="I118" s="5"/>
      <c r="J118" s="5"/>
      <c r="K118" s="5"/>
      <c r="L118" s="5"/>
      <c r="M118" s="6"/>
    </row>
    <row r="119" spans="1:13" x14ac:dyDescent="0.25">
      <c r="A119" s="7">
        <v>117</v>
      </c>
      <c r="B119" s="4"/>
      <c r="C119" s="6"/>
      <c r="D119" s="6"/>
      <c r="E119" s="6"/>
      <c r="F119" s="5"/>
      <c r="G119" s="5"/>
      <c r="H119" s="5"/>
      <c r="I119" s="5"/>
      <c r="J119" s="5"/>
      <c r="K119" s="5"/>
      <c r="L119" s="5"/>
      <c r="M119" s="6"/>
    </row>
    <row r="120" spans="1:13" x14ac:dyDescent="0.25">
      <c r="A120" s="7">
        <v>118</v>
      </c>
      <c r="B120" s="4"/>
      <c r="C120" s="6"/>
      <c r="D120" s="6"/>
      <c r="E120" s="6"/>
      <c r="F120" s="5"/>
      <c r="G120" s="5"/>
      <c r="H120" s="5"/>
      <c r="I120" s="5"/>
      <c r="J120" s="5"/>
      <c r="K120" s="5"/>
      <c r="L120" s="5"/>
      <c r="M120" s="6"/>
    </row>
    <row r="121" spans="1:13" x14ac:dyDescent="0.25">
      <c r="A121" s="7">
        <v>119</v>
      </c>
      <c r="B121" s="4"/>
      <c r="C121" s="6"/>
      <c r="D121" s="6"/>
      <c r="E121" s="6"/>
      <c r="F121" s="5"/>
      <c r="G121" s="5"/>
      <c r="H121" s="5"/>
      <c r="I121" s="5"/>
      <c r="J121" s="5"/>
      <c r="K121" s="5"/>
      <c r="L121" s="5"/>
      <c r="M121" s="6"/>
    </row>
    <row r="122" spans="1:13" x14ac:dyDescent="0.25">
      <c r="A122" s="7">
        <v>120</v>
      </c>
      <c r="B122" s="4"/>
      <c r="C122" s="6"/>
      <c r="D122" s="6"/>
      <c r="E122" s="6"/>
      <c r="F122" s="5"/>
      <c r="G122" s="5"/>
      <c r="H122" s="5"/>
      <c r="I122" s="5"/>
      <c r="J122" s="5"/>
      <c r="K122" s="5"/>
      <c r="L122" s="5"/>
      <c r="M122" s="6"/>
    </row>
    <row r="123" spans="1:13" x14ac:dyDescent="0.25">
      <c r="A123" s="7">
        <v>121</v>
      </c>
      <c r="B123" s="4"/>
      <c r="C123" s="6"/>
      <c r="D123" s="6"/>
      <c r="E123" s="6"/>
      <c r="F123" s="5"/>
      <c r="G123" s="5"/>
      <c r="H123" s="5"/>
      <c r="I123" s="5"/>
      <c r="J123" s="5"/>
      <c r="K123" s="5"/>
      <c r="L123" s="5"/>
      <c r="M123" s="6"/>
    </row>
    <row r="124" spans="1:13" x14ac:dyDescent="0.25">
      <c r="A124" s="7">
        <v>122</v>
      </c>
      <c r="B124" s="4"/>
      <c r="C124" s="6"/>
      <c r="D124" s="6"/>
      <c r="E124" s="6"/>
      <c r="F124" s="5"/>
      <c r="G124" s="5"/>
      <c r="H124" s="5"/>
      <c r="I124" s="5"/>
      <c r="J124" s="5"/>
      <c r="K124" s="5"/>
      <c r="L124" s="5"/>
      <c r="M124" s="6"/>
    </row>
    <row r="125" spans="1:13" x14ac:dyDescent="0.25">
      <c r="A125" s="7">
        <v>123</v>
      </c>
      <c r="B125" s="4"/>
      <c r="C125" s="6"/>
      <c r="D125" s="6"/>
      <c r="E125" s="6"/>
      <c r="F125" s="5"/>
      <c r="G125" s="5"/>
      <c r="H125" s="5"/>
      <c r="I125" s="5"/>
      <c r="J125" s="5"/>
      <c r="K125" s="5"/>
      <c r="L125" s="5"/>
      <c r="M125" s="6"/>
    </row>
    <row r="126" spans="1:13" x14ac:dyDescent="0.25">
      <c r="A126" s="7">
        <v>124</v>
      </c>
      <c r="B126" s="4"/>
      <c r="C126" s="6"/>
      <c r="D126" s="6"/>
      <c r="E126" s="6"/>
      <c r="F126" s="5"/>
      <c r="G126" s="5"/>
      <c r="H126" s="5"/>
      <c r="I126" s="5"/>
      <c r="J126" s="5"/>
      <c r="K126" s="5"/>
      <c r="L126" s="5"/>
      <c r="M126" s="6"/>
    </row>
    <row r="127" spans="1:13" x14ac:dyDescent="0.25">
      <c r="A127" s="7">
        <v>125</v>
      </c>
      <c r="B127" s="4"/>
      <c r="C127" s="6"/>
      <c r="D127" s="6"/>
      <c r="E127" s="6"/>
      <c r="F127" s="5"/>
      <c r="G127" s="5"/>
      <c r="H127" s="5"/>
      <c r="I127" s="5"/>
      <c r="J127" s="5"/>
      <c r="K127" s="5"/>
      <c r="L127" s="5"/>
      <c r="M127" s="6"/>
    </row>
    <row r="128" spans="1:13" x14ac:dyDescent="0.25">
      <c r="A128" s="7">
        <v>126</v>
      </c>
      <c r="B128" s="4"/>
      <c r="C128" s="6"/>
      <c r="D128" s="6"/>
      <c r="E128" s="6"/>
      <c r="F128" s="5"/>
      <c r="G128" s="5"/>
      <c r="H128" s="5"/>
      <c r="I128" s="5"/>
      <c r="J128" s="5"/>
      <c r="K128" s="5"/>
      <c r="L128" s="5"/>
      <c r="M128" s="6"/>
    </row>
    <row r="129" spans="1:13" x14ac:dyDescent="0.25">
      <c r="A129" s="7">
        <v>127</v>
      </c>
      <c r="B129" s="4"/>
      <c r="C129" s="6"/>
      <c r="D129" s="6"/>
      <c r="E129" s="6"/>
      <c r="F129" s="5"/>
      <c r="G129" s="5"/>
      <c r="H129" s="5"/>
      <c r="I129" s="5"/>
      <c r="J129" s="5"/>
      <c r="K129" s="5"/>
      <c r="L129" s="5"/>
      <c r="M129" s="6"/>
    </row>
    <row r="130" spans="1:13" x14ac:dyDescent="0.25">
      <c r="A130" s="7">
        <v>128</v>
      </c>
      <c r="B130" s="4"/>
      <c r="C130" s="6"/>
      <c r="D130" s="6"/>
      <c r="E130" s="6"/>
      <c r="F130" s="5"/>
      <c r="G130" s="5"/>
      <c r="H130" s="5"/>
      <c r="I130" s="5"/>
      <c r="J130" s="5"/>
      <c r="K130" s="5"/>
      <c r="L130" s="5"/>
      <c r="M130" s="6"/>
    </row>
    <row r="131" spans="1:13" x14ac:dyDescent="0.25">
      <c r="A131" s="7">
        <v>129</v>
      </c>
      <c r="B131" s="4"/>
      <c r="C131" s="6"/>
      <c r="D131" s="6"/>
      <c r="E131" s="6"/>
      <c r="F131" s="5"/>
      <c r="G131" s="5"/>
      <c r="H131" s="5"/>
      <c r="I131" s="5"/>
      <c r="J131" s="5"/>
      <c r="K131" s="5"/>
      <c r="L131" s="5"/>
      <c r="M131" s="6"/>
    </row>
    <row r="132" spans="1:13" x14ac:dyDescent="0.25">
      <c r="A132" s="7">
        <v>130</v>
      </c>
      <c r="B132" s="4"/>
      <c r="C132" s="6"/>
      <c r="D132" s="6"/>
      <c r="E132" s="6"/>
      <c r="F132" s="5"/>
      <c r="G132" s="5"/>
      <c r="H132" s="5"/>
      <c r="I132" s="5"/>
      <c r="J132" s="5"/>
      <c r="K132" s="5"/>
      <c r="L132" s="5"/>
      <c r="M132" s="6"/>
    </row>
    <row r="133" spans="1:13" x14ac:dyDescent="0.25">
      <c r="A133" s="7">
        <v>131</v>
      </c>
      <c r="B133" s="4"/>
      <c r="C133" s="6"/>
      <c r="D133" s="6"/>
      <c r="E133" s="6"/>
      <c r="F133" s="5"/>
      <c r="G133" s="5"/>
      <c r="H133" s="5"/>
      <c r="I133" s="5"/>
      <c r="J133" s="5"/>
      <c r="K133" s="5"/>
      <c r="L133" s="5"/>
      <c r="M133" s="6"/>
    </row>
    <row r="134" spans="1:13" x14ac:dyDescent="0.25">
      <c r="A134" s="7">
        <v>132</v>
      </c>
      <c r="B134" s="4"/>
      <c r="C134" s="6"/>
      <c r="D134" s="6"/>
      <c r="E134" s="6"/>
      <c r="F134" s="5"/>
      <c r="G134" s="5"/>
      <c r="H134" s="5"/>
      <c r="I134" s="5"/>
      <c r="J134" s="5"/>
      <c r="K134" s="5"/>
      <c r="L134" s="5"/>
      <c r="M134" s="6"/>
    </row>
    <row r="135" spans="1:13" x14ac:dyDescent="0.25">
      <c r="A135" s="7">
        <v>133</v>
      </c>
      <c r="B135" s="4"/>
      <c r="C135" s="6"/>
      <c r="D135" s="6"/>
      <c r="E135" s="6"/>
      <c r="F135" s="5"/>
      <c r="G135" s="5"/>
      <c r="H135" s="5"/>
      <c r="I135" s="5"/>
      <c r="J135" s="5"/>
      <c r="K135" s="5"/>
      <c r="L135" s="5"/>
      <c r="M135" s="6"/>
    </row>
    <row r="136" spans="1:13" x14ac:dyDescent="0.25">
      <c r="A136" s="7">
        <v>134</v>
      </c>
      <c r="B136" s="4"/>
      <c r="C136" s="6"/>
      <c r="D136" s="6"/>
      <c r="E136" s="6"/>
      <c r="F136" s="5"/>
      <c r="G136" s="5"/>
      <c r="H136" s="5"/>
      <c r="I136" s="5"/>
      <c r="J136" s="5"/>
      <c r="K136" s="5"/>
      <c r="L136" s="5"/>
      <c r="M136" s="6"/>
    </row>
    <row r="137" spans="1:13" x14ac:dyDescent="0.25">
      <c r="A137" s="7">
        <v>135</v>
      </c>
      <c r="B137" s="4"/>
      <c r="C137" s="6"/>
      <c r="D137" s="6"/>
      <c r="E137" s="6"/>
      <c r="F137" s="5"/>
      <c r="G137" s="5"/>
      <c r="H137" s="5"/>
      <c r="I137" s="5"/>
      <c r="J137" s="5"/>
      <c r="K137" s="5"/>
      <c r="L137" s="5"/>
      <c r="M137" s="6"/>
    </row>
    <row r="138" spans="1:13" x14ac:dyDescent="0.25">
      <c r="A138" s="7">
        <v>136</v>
      </c>
      <c r="B138" s="4"/>
      <c r="C138" s="6"/>
      <c r="D138" s="6"/>
      <c r="E138" s="6"/>
      <c r="F138" s="5"/>
      <c r="G138" s="5"/>
      <c r="H138" s="5"/>
      <c r="I138" s="5"/>
      <c r="J138" s="5"/>
      <c r="K138" s="5"/>
      <c r="L138" s="5"/>
      <c r="M138" s="6"/>
    </row>
    <row r="139" spans="1:13" x14ac:dyDescent="0.25">
      <c r="A139" s="7">
        <v>137</v>
      </c>
      <c r="B139" s="4"/>
      <c r="C139" s="6"/>
      <c r="D139" s="6"/>
      <c r="E139" s="6"/>
      <c r="F139" s="5"/>
      <c r="G139" s="5"/>
      <c r="H139" s="5"/>
      <c r="I139" s="5"/>
      <c r="J139" s="5"/>
      <c r="K139" s="5"/>
      <c r="L139" s="5"/>
      <c r="M139" s="6"/>
    </row>
    <row r="140" spans="1:13" x14ac:dyDescent="0.25">
      <c r="A140" s="7">
        <v>138</v>
      </c>
      <c r="B140" s="4"/>
      <c r="C140" s="6"/>
      <c r="D140" s="6"/>
      <c r="E140" s="6"/>
      <c r="F140" s="5"/>
      <c r="G140" s="5"/>
      <c r="H140" s="5"/>
      <c r="I140" s="5"/>
      <c r="J140" s="5"/>
      <c r="K140" s="5"/>
      <c r="L140" s="5"/>
      <c r="M140" s="6"/>
    </row>
    <row r="141" spans="1:13" x14ac:dyDescent="0.25">
      <c r="A141" s="7">
        <v>139</v>
      </c>
      <c r="B141" s="4"/>
      <c r="C141" s="6"/>
      <c r="D141" s="6"/>
      <c r="E141" s="6"/>
      <c r="F141" s="5"/>
      <c r="G141" s="5"/>
      <c r="H141" s="5"/>
      <c r="I141" s="5"/>
      <c r="J141" s="5"/>
      <c r="K141" s="5"/>
      <c r="L141" s="5"/>
      <c r="M141" s="6"/>
    </row>
    <row r="142" spans="1:13" x14ac:dyDescent="0.25">
      <c r="A142" s="7">
        <v>140</v>
      </c>
      <c r="B142" s="4"/>
      <c r="C142" s="6"/>
      <c r="D142" s="6"/>
      <c r="E142" s="6"/>
      <c r="F142" s="5"/>
      <c r="G142" s="5"/>
      <c r="H142" s="5"/>
      <c r="I142" s="5"/>
      <c r="J142" s="5"/>
      <c r="K142" s="5"/>
      <c r="L142" s="5"/>
      <c r="M142" s="6"/>
    </row>
    <row r="143" spans="1:13" x14ac:dyDescent="0.25">
      <c r="A143" s="7">
        <v>141</v>
      </c>
      <c r="B143" s="4"/>
      <c r="C143" s="6"/>
      <c r="D143" s="6"/>
      <c r="E143" s="6"/>
      <c r="F143" s="5"/>
      <c r="G143" s="5"/>
      <c r="H143" s="5"/>
      <c r="I143" s="5"/>
      <c r="J143" s="5"/>
      <c r="K143" s="5"/>
      <c r="L143" s="5"/>
      <c r="M143" s="6"/>
    </row>
    <row r="144" spans="1:13" x14ac:dyDescent="0.25">
      <c r="A144" s="7">
        <v>142</v>
      </c>
      <c r="B144" s="4"/>
      <c r="C144" s="6"/>
      <c r="D144" s="6"/>
      <c r="E144" s="6"/>
      <c r="F144" s="5"/>
      <c r="G144" s="5"/>
      <c r="H144" s="5"/>
      <c r="I144" s="5"/>
      <c r="J144" s="5"/>
      <c r="K144" s="5"/>
      <c r="L144" s="5"/>
      <c r="M144" s="6"/>
    </row>
    <row r="145" spans="3:13" x14ac:dyDescent="0.25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3:13" ht="12.75" customHeight="1" x14ac:dyDescent="0.2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3:13" ht="14.25" customHeight="1" x14ac:dyDescent="0.25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3:13" ht="14.25" customHeight="1" x14ac:dyDescent="0.25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3:13" ht="14.25" customHeight="1" x14ac:dyDescent="0.25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3:13" ht="14.25" customHeight="1" thickBot="1" x14ac:dyDescent="0.3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3:13" ht="20.25" customHeight="1" x14ac:dyDescent="0.3">
      <c r="C151" s="8" t="s">
        <v>17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3:13" ht="14.25" customHeight="1" x14ac:dyDescent="0.25">
      <c r="C152" s="10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3:13" ht="14.25" customHeight="1" x14ac:dyDescent="0.25">
      <c r="C153" s="12" t="s">
        <v>18</v>
      </c>
      <c r="D153" s="11"/>
      <c r="E153" s="11"/>
      <c r="F153" s="13" t="s">
        <v>19</v>
      </c>
      <c r="G153" s="14" t="s">
        <v>20</v>
      </c>
      <c r="H153" s="13" t="s">
        <v>486</v>
      </c>
      <c r="I153" s="13"/>
      <c r="J153" s="13"/>
      <c r="K153" s="13" t="s">
        <v>493</v>
      </c>
      <c r="L153" s="13" t="s">
        <v>492</v>
      </c>
      <c r="M153" s="13"/>
    </row>
    <row r="154" spans="3:13" ht="14.25" customHeight="1" x14ac:dyDescent="0.25">
      <c r="C154" s="10">
        <v>30</v>
      </c>
      <c r="D154" s="11"/>
      <c r="E154" s="11"/>
      <c r="F154" s="11" t="s">
        <v>21</v>
      </c>
      <c r="G154" s="15">
        <v>1</v>
      </c>
      <c r="H154" s="11" t="s">
        <v>517</v>
      </c>
      <c r="I154" s="11" t="s">
        <v>518</v>
      </c>
      <c r="J154" s="11"/>
      <c r="K154" s="11">
        <v>75</v>
      </c>
      <c r="L154" s="11">
        <v>1.3</v>
      </c>
      <c r="M154" s="11"/>
    </row>
    <row r="155" spans="3:13" ht="14.25" customHeight="1" x14ac:dyDescent="0.25">
      <c r="C155" s="10">
        <v>60</v>
      </c>
      <c r="D155" s="11"/>
      <c r="E155" s="11"/>
      <c r="F155" s="11" t="s">
        <v>22</v>
      </c>
      <c r="G155" s="15">
        <v>2</v>
      </c>
      <c r="H155" s="11" t="s">
        <v>522</v>
      </c>
      <c r="I155" s="11" t="s">
        <v>523</v>
      </c>
      <c r="J155" s="11"/>
      <c r="K155" s="11">
        <v>75</v>
      </c>
      <c r="L155" s="11">
        <v>1.3</v>
      </c>
      <c r="M155" s="11"/>
    </row>
    <row r="156" spans="3:13" ht="14.25" customHeight="1" x14ac:dyDescent="0.25">
      <c r="C156" s="10">
        <v>90</v>
      </c>
      <c r="D156" s="11"/>
      <c r="E156" s="11"/>
      <c r="F156" s="11"/>
      <c r="G156" s="15">
        <v>3</v>
      </c>
      <c r="H156" s="11" t="s">
        <v>519</v>
      </c>
      <c r="I156" s="11" t="s">
        <v>520</v>
      </c>
      <c r="J156" s="11"/>
      <c r="K156" s="11">
        <v>75</v>
      </c>
      <c r="L156" s="11">
        <v>1.35</v>
      </c>
      <c r="M156" s="11"/>
    </row>
    <row r="157" spans="3:13" ht="14.25" customHeight="1" x14ac:dyDescent="0.25">
      <c r="C157" s="10">
        <v>120</v>
      </c>
      <c r="D157" s="11"/>
      <c r="E157" s="11"/>
      <c r="F157" s="11"/>
      <c r="G157" s="15">
        <v>4</v>
      </c>
      <c r="H157" s="11" t="s">
        <v>467</v>
      </c>
      <c r="I157" s="11"/>
      <c r="J157" s="11"/>
      <c r="K157" s="11"/>
      <c r="L157" s="11"/>
      <c r="M157" s="11"/>
    </row>
    <row r="158" spans="3:13" ht="14.25" customHeight="1" x14ac:dyDescent="0.25">
      <c r="C158" s="10"/>
      <c r="D158" s="11"/>
      <c r="E158" s="11"/>
      <c r="F158" s="11"/>
      <c r="G158" s="15">
        <v>5</v>
      </c>
      <c r="H158" s="11" t="s">
        <v>468</v>
      </c>
      <c r="I158" s="11"/>
      <c r="J158" s="11"/>
      <c r="K158" s="11"/>
      <c r="L158" s="11"/>
      <c r="M158" s="11"/>
    </row>
    <row r="159" spans="3:13" ht="14.25" customHeight="1" x14ac:dyDescent="0.25">
      <c r="C159" s="10"/>
      <c r="D159" s="11"/>
      <c r="E159" s="11"/>
      <c r="F159" s="11"/>
      <c r="G159" s="15">
        <v>6</v>
      </c>
      <c r="H159" s="11" t="s">
        <v>489</v>
      </c>
      <c r="I159" s="11"/>
      <c r="J159" s="11"/>
      <c r="K159" s="11"/>
      <c r="L159" s="11"/>
      <c r="M159" s="11"/>
    </row>
    <row r="160" spans="3:13" ht="14.25" customHeight="1" x14ac:dyDescent="0.25">
      <c r="C160" s="12" t="s">
        <v>23</v>
      </c>
      <c r="D160" s="11"/>
      <c r="E160" s="11"/>
      <c r="F160" s="11" t="s">
        <v>469</v>
      </c>
      <c r="G160" s="11"/>
      <c r="H160" s="11" t="s">
        <v>491</v>
      </c>
      <c r="I160" s="11"/>
      <c r="J160" s="11"/>
      <c r="K160" s="11"/>
      <c r="L160" s="11"/>
      <c r="M160" s="11"/>
    </row>
    <row r="161" spans="3:13" ht="14.25" customHeight="1" x14ac:dyDescent="0.25">
      <c r="C161" s="10"/>
      <c r="D161" s="11"/>
      <c r="E161" s="11"/>
      <c r="F161" s="15">
        <v>500</v>
      </c>
      <c r="G161" s="11"/>
      <c r="H161" s="11"/>
      <c r="I161" s="11"/>
      <c r="J161" s="11"/>
      <c r="K161" s="11"/>
      <c r="L161" s="11"/>
      <c r="M161" s="11"/>
    </row>
    <row r="162" spans="3:13" ht="14.25" customHeight="1" x14ac:dyDescent="0.25">
      <c r="C162" s="10" t="s">
        <v>24</v>
      </c>
      <c r="D162" s="11"/>
      <c r="E162" s="11"/>
      <c r="F162" s="15">
        <v>550</v>
      </c>
      <c r="G162" s="11"/>
      <c r="H162" s="11"/>
      <c r="I162" s="11"/>
      <c r="J162" s="11"/>
      <c r="K162" s="11"/>
      <c r="L162" s="11"/>
      <c r="M162" s="11"/>
    </row>
    <row r="163" spans="3:13" ht="14.25" customHeight="1" x14ac:dyDescent="0.25">
      <c r="C163" s="16" t="s">
        <v>25</v>
      </c>
      <c r="D163" s="11"/>
      <c r="E163" s="11"/>
      <c r="F163" s="15">
        <v>600</v>
      </c>
      <c r="G163" s="17"/>
      <c r="H163" s="17"/>
      <c r="I163" s="17"/>
      <c r="J163" s="17"/>
      <c r="K163" s="17"/>
      <c r="L163" s="17"/>
      <c r="M163" s="15"/>
    </row>
    <row r="164" spans="3:13" ht="14.25" customHeight="1" x14ac:dyDescent="0.25">
      <c r="C164" s="16" t="s">
        <v>26</v>
      </c>
      <c r="D164" s="11"/>
      <c r="E164" s="11"/>
      <c r="F164" s="15">
        <v>650</v>
      </c>
      <c r="G164" s="11"/>
      <c r="H164" s="11"/>
      <c r="I164" s="11"/>
      <c r="J164" s="11"/>
      <c r="K164" s="11"/>
      <c r="L164" s="11"/>
      <c r="M164" s="11"/>
    </row>
    <row r="165" spans="3:13" ht="14.25" customHeight="1" x14ac:dyDescent="0.25">
      <c r="C165" s="10" t="s">
        <v>27</v>
      </c>
      <c r="D165" s="11"/>
      <c r="E165" s="11"/>
      <c r="F165" s="15">
        <v>700</v>
      </c>
      <c r="G165" s="11"/>
      <c r="H165" s="11"/>
      <c r="I165" s="11"/>
      <c r="J165" s="11"/>
      <c r="K165" s="11"/>
      <c r="L165" s="11"/>
      <c r="M165" s="11"/>
    </row>
    <row r="166" spans="3:13" ht="14.25" customHeight="1" x14ac:dyDescent="0.25">
      <c r="C166" s="16" t="s">
        <v>28</v>
      </c>
      <c r="D166" s="11"/>
      <c r="E166" s="11"/>
      <c r="F166" s="15">
        <v>750</v>
      </c>
      <c r="G166" s="11"/>
      <c r="H166" s="11"/>
      <c r="I166" s="11"/>
      <c r="J166" s="11"/>
      <c r="K166" s="11"/>
      <c r="L166" s="11"/>
      <c r="M166" s="11"/>
    </row>
    <row r="167" spans="3:13" ht="14.25" customHeight="1" x14ac:dyDescent="0.25">
      <c r="C167" s="16" t="s">
        <v>29</v>
      </c>
      <c r="D167" s="11"/>
      <c r="E167" s="11"/>
      <c r="F167" s="15"/>
      <c r="G167" s="11"/>
      <c r="H167" s="11"/>
      <c r="I167" s="11"/>
      <c r="J167" s="11"/>
      <c r="K167" s="11"/>
      <c r="L167" s="11"/>
      <c r="M167" s="11"/>
    </row>
    <row r="168" spans="3:13" ht="14.25" customHeight="1" x14ac:dyDescent="0.25">
      <c r="C168" s="10" t="s">
        <v>30</v>
      </c>
      <c r="D168" s="11"/>
      <c r="E168" s="11"/>
      <c r="F168" s="15"/>
      <c r="G168" s="11"/>
      <c r="H168" s="11"/>
      <c r="I168" s="11"/>
      <c r="J168" s="11"/>
      <c r="K168" s="11"/>
      <c r="L168" s="11"/>
      <c r="M168" s="11"/>
    </row>
    <row r="169" spans="3:13" ht="14.25" customHeight="1" x14ac:dyDescent="0.25">
      <c r="C169" s="16" t="s">
        <v>31</v>
      </c>
      <c r="D169" s="11"/>
      <c r="E169" s="11"/>
      <c r="F169" s="15"/>
      <c r="G169" s="11"/>
      <c r="H169" s="11"/>
      <c r="I169" s="11"/>
      <c r="J169" s="11"/>
      <c r="K169" s="11"/>
      <c r="L169" s="11"/>
      <c r="M169" s="11"/>
    </row>
    <row r="170" spans="3:13" ht="14.25" customHeight="1" x14ac:dyDescent="0.25">
      <c r="C170" s="16" t="s">
        <v>32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3:13" ht="14.25" customHeight="1" x14ac:dyDescent="0.25">
      <c r="C171" s="10" t="s">
        <v>33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3:13" ht="14.25" customHeight="1" x14ac:dyDescent="0.25">
      <c r="C172" s="16" t="s">
        <v>34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3:13" ht="14.25" customHeight="1" x14ac:dyDescent="0.25">
      <c r="C173" s="16" t="s">
        <v>35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3:13" ht="14.25" customHeight="1" x14ac:dyDescent="0.25">
      <c r="C174" s="10" t="s">
        <v>36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3:13" ht="14.25" customHeight="1" x14ac:dyDescent="0.25">
      <c r="C175" s="16" t="s">
        <v>37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3:13" ht="14.25" customHeight="1" x14ac:dyDescent="0.25">
      <c r="C176" s="16" t="s">
        <v>38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3:13" ht="14.25" customHeight="1" x14ac:dyDescent="0.25">
      <c r="C177" s="10" t="s">
        <v>39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3:13" ht="14.25" customHeight="1" x14ac:dyDescent="0.25">
      <c r="C178" s="16" t="s">
        <v>40</v>
      </c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3:13" ht="14.25" customHeight="1" x14ac:dyDescent="0.25">
      <c r="C179" s="16" t="s">
        <v>41</v>
      </c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3:13" ht="14.25" customHeight="1" x14ac:dyDescent="0.25">
      <c r="C180" s="10" t="s">
        <v>42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3:13" ht="14.25" customHeight="1" x14ac:dyDescent="0.25">
      <c r="C181" s="16" t="s">
        <v>43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3:13" ht="14.25" customHeight="1" x14ac:dyDescent="0.25">
      <c r="C182" s="16" t="s">
        <v>44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3:13" ht="14.25" customHeight="1" x14ac:dyDescent="0.25">
      <c r="C183" s="10" t="s">
        <v>45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3:13" ht="14.25" customHeight="1" x14ac:dyDescent="0.25">
      <c r="C184" s="16" t="s">
        <v>46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3:13" ht="14.25" customHeight="1" x14ac:dyDescent="0.25">
      <c r="C185" s="16" t="s">
        <v>47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3:13" ht="14.25" customHeight="1" x14ac:dyDescent="0.25">
      <c r="C186" s="10" t="s">
        <v>48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3:13" ht="14.25" customHeight="1" x14ac:dyDescent="0.25">
      <c r="C187" s="16" t="s">
        <v>49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3:13" ht="14.25" customHeight="1" x14ac:dyDescent="0.25">
      <c r="C188" s="16" t="s">
        <v>50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3:13" ht="14.25" customHeight="1" x14ac:dyDescent="0.25">
      <c r="C189" s="10" t="s">
        <v>51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3:13" ht="14.25" customHeight="1" x14ac:dyDescent="0.25">
      <c r="C190" s="16" t="s">
        <v>52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3:13" ht="14.25" customHeight="1" x14ac:dyDescent="0.25">
      <c r="C191" s="16" t="s">
        <v>53</v>
      </c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3:13" ht="14.25" customHeight="1" x14ac:dyDescent="0.25">
      <c r="C192" s="10" t="s">
        <v>54</v>
      </c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3:13" ht="14.25" customHeight="1" x14ac:dyDescent="0.25">
      <c r="C193" s="16" t="s">
        <v>55</v>
      </c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3:13" ht="14.25" customHeight="1" x14ac:dyDescent="0.25">
      <c r="C194" s="16" t="s">
        <v>56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3:13" ht="14.25" customHeight="1" x14ac:dyDescent="0.25">
      <c r="C195" s="10" t="s">
        <v>57</v>
      </c>
      <c r="D195" s="11"/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3:13" ht="14.25" customHeight="1" x14ac:dyDescent="0.25">
      <c r="C196" s="16" t="s">
        <v>58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1"/>
    </row>
    <row r="197" spans="3:13" ht="14.25" customHeight="1" x14ac:dyDescent="0.25">
      <c r="C197" s="16" t="s">
        <v>59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</row>
    <row r="198" spans="3:13" ht="14.25" customHeight="1" x14ac:dyDescent="0.25">
      <c r="C198" s="10" t="s">
        <v>60</v>
      </c>
      <c r="D198" s="11"/>
      <c r="E198" s="11"/>
      <c r="F198" s="11"/>
      <c r="G198" s="11"/>
      <c r="H198" s="11"/>
      <c r="I198" s="11"/>
      <c r="J198" s="11"/>
      <c r="K198" s="11"/>
      <c r="L198" s="11"/>
      <c r="M198" s="11"/>
    </row>
    <row r="199" spans="3:13" ht="14.25" customHeight="1" x14ac:dyDescent="0.25">
      <c r="C199" s="16" t="s">
        <v>61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3:13" ht="14.25" customHeight="1" x14ac:dyDescent="0.25">
      <c r="C200" s="16" t="s">
        <v>62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3:13" ht="14.25" customHeight="1" x14ac:dyDescent="0.25">
      <c r="C201" s="10" t="s">
        <v>63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3:13" ht="14.25" customHeight="1" x14ac:dyDescent="0.25">
      <c r="C202" s="16" t="s">
        <v>64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3:13" ht="14.25" customHeight="1" x14ac:dyDescent="0.25">
      <c r="C203" s="16" t="s">
        <v>65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3:13" ht="14.25" customHeight="1" x14ac:dyDescent="0.25">
      <c r="C204" s="10" t="s">
        <v>66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3:13" ht="14.25" customHeight="1" x14ac:dyDescent="0.25">
      <c r="C205" s="16" t="s">
        <v>67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3:13" ht="14.25" customHeight="1" x14ac:dyDescent="0.25">
      <c r="C206" s="16" t="s">
        <v>68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3:13" ht="14.25" customHeight="1" x14ac:dyDescent="0.25">
      <c r="C207" s="10" t="s">
        <v>69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3:13" ht="14.25" customHeight="1" x14ac:dyDescent="0.25">
      <c r="C208" s="16" t="s">
        <v>70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3:13" ht="14.25" customHeight="1" x14ac:dyDescent="0.25">
      <c r="C209" s="16" t="s">
        <v>71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3:13" ht="14.25" customHeight="1" x14ac:dyDescent="0.25">
      <c r="C210" s="10" t="s">
        <v>72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3:13" ht="14.25" customHeight="1" x14ac:dyDescent="0.25">
      <c r="C211" s="16" t="s">
        <v>73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3:13" ht="14.25" customHeight="1" x14ac:dyDescent="0.25">
      <c r="C212" s="16" t="s">
        <v>74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3:13" ht="14.25" customHeight="1" x14ac:dyDescent="0.25">
      <c r="C213" s="10" t="s">
        <v>75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3:13" ht="14.25" customHeight="1" x14ac:dyDescent="0.25">
      <c r="C214" s="16" t="s">
        <v>76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3:13" ht="14.25" customHeight="1" x14ac:dyDescent="0.25">
      <c r="C215" s="16" t="s">
        <v>77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3:13" ht="14.25" customHeight="1" x14ac:dyDescent="0.25">
      <c r="C216" s="10" t="s">
        <v>78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3:13" ht="14.25" customHeight="1" x14ac:dyDescent="0.25">
      <c r="C217" s="16" t="s">
        <v>79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3:13" ht="14.25" customHeight="1" x14ac:dyDescent="0.25">
      <c r="C218" s="16" t="s">
        <v>80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3:13" ht="14.25" customHeight="1" x14ac:dyDescent="0.25">
      <c r="C219" s="10" t="s">
        <v>81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</row>
    <row r="220" spans="3:13" ht="14.25" customHeight="1" x14ac:dyDescent="0.25">
      <c r="C220" s="16" t="s">
        <v>82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  <row r="221" spans="3:13" ht="14.25" customHeight="1" x14ac:dyDescent="0.25">
      <c r="C221" s="16" t="s">
        <v>83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3:13" ht="14.25" customHeight="1" x14ac:dyDescent="0.25">
      <c r="C222" s="10" t="s">
        <v>84</v>
      </c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3:13" ht="14.25" customHeight="1" x14ac:dyDescent="0.25">
      <c r="C223" s="16" t="s">
        <v>85</v>
      </c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3:13" ht="14.25" customHeight="1" x14ac:dyDescent="0.25">
      <c r="C224" s="16" t="s">
        <v>86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3:13" ht="14.25" customHeight="1" x14ac:dyDescent="0.25">
      <c r="C225" s="10" t="s">
        <v>87</v>
      </c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3:13" ht="14.25" customHeight="1" x14ac:dyDescent="0.25">
      <c r="C226" s="16" t="s">
        <v>88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3:13" ht="14.25" customHeight="1" x14ac:dyDescent="0.25">
      <c r="C227" s="16" t="s">
        <v>89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/>
    </row>
    <row r="228" spans="3:13" ht="14.25" customHeight="1" x14ac:dyDescent="0.25">
      <c r="C228" s="10" t="s">
        <v>90</v>
      </c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3:13" ht="14.25" customHeight="1" x14ac:dyDescent="0.25">
      <c r="C229" s="16" t="s">
        <v>91</v>
      </c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3:13" ht="14.25" customHeight="1" x14ac:dyDescent="0.25">
      <c r="C230" s="16" t="s">
        <v>92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3:13" ht="14.25" customHeight="1" x14ac:dyDescent="0.25">
      <c r="C231" s="10" t="s">
        <v>93</v>
      </c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3:13" ht="14.25" customHeight="1" x14ac:dyDescent="0.25">
      <c r="C232" s="10" t="s">
        <v>94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3:13" ht="14.25" customHeight="1" x14ac:dyDescent="0.25">
      <c r="C233" s="16" t="s">
        <v>95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</row>
    <row r="234" spans="3:13" ht="14.25" customHeight="1" x14ac:dyDescent="0.25">
      <c r="C234" s="16" t="s">
        <v>96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3:13" ht="14.25" customHeight="1" x14ac:dyDescent="0.25">
      <c r="C235" s="16" t="s">
        <v>97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3:13" ht="14.25" customHeight="1" x14ac:dyDescent="0.25">
      <c r="C236" s="16" t="s">
        <v>98</v>
      </c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3:13" ht="14.25" customHeight="1" x14ac:dyDescent="0.25">
      <c r="C237" s="16" t="s">
        <v>99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3:13" ht="14.25" customHeight="1" x14ac:dyDescent="0.25">
      <c r="C238" s="16" t="s">
        <v>100</v>
      </c>
      <c r="D238" s="11"/>
      <c r="E238" s="11"/>
      <c r="F238" s="11"/>
      <c r="G238" s="11"/>
      <c r="H238" s="11"/>
      <c r="I238" s="11"/>
      <c r="J238" s="11"/>
      <c r="K238" s="11"/>
      <c r="L238" s="11"/>
      <c r="M238" s="11"/>
    </row>
    <row r="239" spans="3:13" ht="14.25" customHeight="1" x14ac:dyDescent="0.25">
      <c r="C239" s="16" t="s">
        <v>101</v>
      </c>
      <c r="D239" s="11"/>
      <c r="E239" s="11"/>
      <c r="F239" s="11"/>
      <c r="G239" s="11"/>
      <c r="H239" s="11"/>
      <c r="I239" s="11"/>
      <c r="J239" s="11"/>
      <c r="K239" s="11"/>
      <c r="L239" s="11"/>
      <c r="M239" s="11"/>
    </row>
    <row r="240" spans="3:13" ht="14.25" customHeight="1" x14ac:dyDescent="0.25">
      <c r="C240" s="16" t="s">
        <v>102</v>
      </c>
      <c r="D240" s="11"/>
      <c r="E240" s="11"/>
      <c r="F240" s="11"/>
      <c r="G240" s="11"/>
      <c r="H240" s="11"/>
      <c r="I240" s="11"/>
      <c r="J240" s="11"/>
      <c r="K240" s="11"/>
      <c r="L240" s="11"/>
      <c r="M240" s="11"/>
    </row>
    <row r="241" spans="3:13" ht="14.25" customHeight="1" x14ac:dyDescent="0.25">
      <c r="C241" s="16" t="s">
        <v>103</v>
      </c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3:13" ht="14.25" customHeight="1" x14ac:dyDescent="0.25">
      <c r="C242" s="16" t="s">
        <v>104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3:13" ht="14.25" customHeight="1" x14ac:dyDescent="0.25">
      <c r="C243" s="16" t="s">
        <v>105</v>
      </c>
      <c r="D243" s="11"/>
      <c r="E243" s="11"/>
      <c r="F243" s="11"/>
      <c r="G243" s="11"/>
      <c r="H243" s="11"/>
      <c r="I243" s="11"/>
      <c r="J243" s="11"/>
      <c r="K243" s="11"/>
      <c r="L243" s="11"/>
      <c r="M243" s="11"/>
    </row>
    <row r="244" spans="3:13" ht="14.25" customHeight="1" x14ac:dyDescent="0.25">
      <c r="C244" s="16" t="s">
        <v>106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</row>
    <row r="245" spans="3:13" ht="14.25" customHeight="1" x14ac:dyDescent="0.25">
      <c r="C245" s="16" t="s">
        <v>107</v>
      </c>
      <c r="D245" s="11"/>
      <c r="E245" s="11"/>
      <c r="F245" s="11"/>
      <c r="G245" s="11"/>
      <c r="H245" s="11"/>
      <c r="I245" s="11"/>
      <c r="J245" s="11"/>
      <c r="K245" s="11"/>
      <c r="L245" s="11"/>
      <c r="M245" s="11"/>
    </row>
    <row r="246" spans="3:13" ht="14.25" customHeight="1" x14ac:dyDescent="0.25">
      <c r="C246" s="16" t="s">
        <v>108</v>
      </c>
      <c r="D246" s="11"/>
      <c r="E246" s="11"/>
      <c r="F246" s="11"/>
      <c r="G246" s="11"/>
      <c r="H246" s="11"/>
      <c r="I246" s="11"/>
      <c r="J246" s="11"/>
      <c r="K246" s="11"/>
      <c r="L246" s="11"/>
      <c r="M246" s="11"/>
    </row>
    <row r="247" spans="3:13" ht="14.25" customHeight="1" x14ac:dyDescent="0.25">
      <c r="C247" s="16" t="s">
        <v>109</v>
      </c>
      <c r="D247" s="11"/>
      <c r="E247" s="11"/>
      <c r="F247" s="11"/>
      <c r="G247" s="11"/>
      <c r="H247" s="11"/>
      <c r="I247" s="11"/>
      <c r="J247" s="11"/>
      <c r="K247" s="11"/>
      <c r="L247" s="11"/>
      <c r="M247" s="11"/>
    </row>
    <row r="248" spans="3:13" ht="14.25" customHeight="1" x14ac:dyDescent="0.25">
      <c r="C248" s="16" t="s">
        <v>110</v>
      </c>
      <c r="D248" s="11"/>
      <c r="E248" s="11"/>
      <c r="F248" s="11"/>
      <c r="G248" s="11"/>
      <c r="H248" s="11"/>
      <c r="I248" s="11"/>
      <c r="J248" s="11"/>
      <c r="K248" s="11"/>
      <c r="L248" s="11"/>
      <c r="M248" s="11"/>
    </row>
    <row r="249" spans="3:13" ht="14.25" customHeight="1" x14ac:dyDescent="0.25">
      <c r="C249" s="16" t="s">
        <v>111</v>
      </c>
      <c r="D249" s="11"/>
      <c r="E249" s="11"/>
      <c r="F249" s="11"/>
      <c r="G249" s="11"/>
      <c r="H249" s="11"/>
      <c r="I249" s="11"/>
      <c r="J249" s="11"/>
      <c r="K249" s="11"/>
      <c r="L249" s="11"/>
      <c r="M249" s="11"/>
    </row>
    <row r="250" spans="3:13" ht="14.25" customHeight="1" x14ac:dyDescent="0.25">
      <c r="C250" s="16" t="s">
        <v>112</v>
      </c>
      <c r="D250" s="11"/>
      <c r="E250" s="11"/>
      <c r="F250" s="11"/>
      <c r="G250" s="11"/>
      <c r="H250" s="11"/>
      <c r="I250" s="11"/>
      <c r="J250" s="11"/>
      <c r="K250" s="11"/>
      <c r="L250" s="11"/>
      <c r="M250" s="11"/>
    </row>
    <row r="251" spans="3:13" ht="14.25" customHeight="1" x14ac:dyDescent="0.25">
      <c r="C251" s="16" t="s">
        <v>113</v>
      </c>
      <c r="D251" s="11"/>
      <c r="E251" s="11"/>
      <c r="F251" s="11"/>
      <c r="G251" s="11"/>
      <c r="H251" s="11"/>
      <c r="I251" s="11"/>
      <c r="J251" s="11"/>
      <c r="K251" s="11"/>
      <c r="L251" s="11"/>
      <c r="M251" s="11"/>
    </row>
    <row r="252" spans="3:13" ht="14.25" customHeight="1" x14ac:dyDescent="0.25">
      <c r="C252" s="16" t="s">
        <v>114</v>
      </c>
      <c r="D252" s="11"/>
      <c r="E252" s="11"/>
      <c r="F252" s="11"/>
      <c r="G252" s="11"/>
      <c r="H252" s="11"/>
      <c r="I252" s="11"/>
      <c r="J252" s="11"/>
      <c r="K252" s="11"/>
      <c r="L252" s="11"/>
      <c r="M252" s="11"/>
    </row>
    <row r="253" spans="3:13" ht="14.25" customHeight="1" x14ac:dyDescent="0.25">
      <c r="C253" s="16" t="s">
        <v>115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/>
    </row>
    <row r="254" spans="3:13" ht="14.25" customHeight="1" x14ac:dyDescent="0.25">
      <c r="C254" s="16" t="s">
        <v>116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1"/>
    </row>
    <row r="255" spans="3:13" ht="14.25" customHeight="1" x14ac:dyDescent="0.25">
      <c r="C255" s="16" t="s">
        <v>117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</row>
    <row r="256" spans="3:13" ht="14.25" customHeight="1" x14ac:dyDescent="0.25">
      <c r="C256" s="16" t="s">
        <v>118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</row>
    <row r="257" spans="3:13" ht="14.25" customHeight="1" x14ac:dyDescent="0.25">
      <c r="C257" s="16" t="s">
        <v>119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</row>
    <row r="258" spans="3:13" ht="14.25" customHeight="1" x14ac:dyDescent="0.25">
      <c r="C258" s="16" t="s">
        <v>120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</row>
    <row r="259" spans="3:13" ht="14.25" customHeight="1" x14ac:dyDescent="0.25">
      <c r="C259" s="16" t="s">
        <v>121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</row>
    <row r="260" spans="3:13" ht="14.25" customHeight="1" x14ac:dyDescent="0.25">
      <c r="C260" s="16" t="s">
        <v>122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</row>
    <row r="261" spans="3:13" ht="14.25" customHeight="1" x14ac:dyDescent="0.25">
      <c r="C261" s="16" t="s">
        <v>123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</row>
    <row r="262" spans="3:13" ht="14.25" customHeight="1" x14ac:dyDescent="0.25">
      <c r="C262" s="16" t="s">
        <v>124</v>
      </c>
      <c r="D262" s="11"/>
      <c r="E262" s="11"/>
      <c r="F262" s="11"/>
      <c r="G262" s="11"/>
      <c r="H262" s="11"/>
      <c r="I262" s="11"/>
      <c r="J262" s="11"/>
      <c r="K262" s="11"/>
      <c r="L262" s="11"/>
      <c r="M262" s="11"/>
    </row>
    <row r="263" spans="3:13" ht="14.25" customHeight="1" x14ac:dyDescent="0.25">
      <c r="C263" s="16" t="s">
        <v>125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</row>
    <row r="264" spans="3:13" ht="14.25" customHeight="1" x14ac:dyDescent="0.25">
      <c r="C264" s="16" t="s">
        <v>126</v>
      </c>
      <c r="D264" s="11"/>
      <c r="E264" s="11"/>
      <c r="F264" s="11"/>
      <c r="G264" s="11"/>
      <c r="H264" s="11"/>
      <c r="I264" s="11"/>
      <c r="J264" s="11"/>
      <c r="K264" s="11"/>
      <c r="L264" s="11"/>
      <c r="M264" s="11"/>
    </row>
    <row r="265" spans="3:13" ht="14.25" customHeight="1" x14ac:dyDescent="0.25">
      <c r="C265" s="16" t="s">
        <v>127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</row>
    <row r="266" spans="3:13" ht="14.25" customHeight="1" x14ac:dyDescent="0.25">
      <c r="C266" s="16" t="s">
        <v>128</v>
      </c>
      <c r="D266" s="11"/>
      <c r="E266" s="11"/>
      <c r="F266" s="11"/>
      <c r="G266" s="11"/>
      <c r="H266" s="11"/>
      <c r="I266" s="11"/>
      <c r="J266" s="11"/>
      <c r="K266" s="11"/>
      <c r="L266" s="11"/>
      <c r="M266" s="11"/>
    </row>
    <row r="267" spans="3:13" ht="14.25" customHeight="1" x14ac:dyDescent="0.25">
      <c r="C267" s="16" t="s">
        <v>129</v>
      </c>
      <c r="D267" s="11"/>
      <c r="E267" s="11"/>
      <c r="F267" s="11"/>
      <c r="G267" s="11"/>
      <c r="H267" s="11"/>
      <c r="I267" s="11"/>
      <c r="J267" s="11"/>
      <c r="K267" s="11"/>
      <c r="L267" s="11"/>
      <c r="M267" s="11"/>
    </row>
    <row r="268" spans="3:13" ht="14.25" customHeight="1" x14ac:dyDescent="0.25">
      <c r="C268" s="16" t="s">
        <v>130</v>
      </c>
      <c r="D268" s="11"/>
      <c r="E268" s="11"/>
      <c r="F268" s="11"/>
      <c r="G268" s="11"/>
      <c r="H268" s="11"/>
      <c r="I268" s="11"/>
      <c r="J268" s="11"/>
      <c r="K268" s="11"/>
      <c r="L268" s="11"/>
      <c r="M268" s="11"/>
    </row>
    <row r="269" spans="3:13" ht="14.25" customHeight="1" x14ac:dyDescent="0.25">
      <c r="C269" s="16" t="s">
        <v>131</v>
      </c>
      <c r="D269" s="11"/>
      <c r="E269" s="11"/>
      <c r="F269" s="11"/>
      <c r="G269" s="11"/>
      <c r="H269" s="11"/>
      <c r="I269" s="11"/>
      <c r="J269" s="11"/>
      <c r="K269" s="11"/>
      <c r="L269" s="11"/>
      <c r="M269" s="11"/>
    </row>
    <row r="270" spans="3:13" ht="14.25" customHeight="1" x14ac:dyDescent="0.25">
      <c r="C270" s="16" t="s">
        <v>132</v>
      </c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3:13" ht="14.25" customHeight="1" x14ac:dyDescent="0.25">
      <c r="C271" s="16" t="s">
        <v>133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</row>
    <row r="272" spans="3:13" ht="14.25" customHeight="1" x14ac:dyDescent="0.25">
      <c r="C272" s="10" t="s">
        <v>134</v>
      </c>
      <c r="D272" s="11"/>
      <c r="E272" s="11"/>
      <c r="F272" s="11"/>
      <c r="G272" s="11"/>
      <c r="H272" s="11"/>
      <c r="I272" s="11"/>
      <c r="J272" s="11"/>
      <c r="K272" s="11"/>
      <c r="L272" s="11"/>
      <c r="M272" s="11"/>
    </row>
    <row r="273" spans="3:13" ht="14.25" customHeight="1" x14ac:dyDescent="0.25">
      <c r="C273" s="10" t="s">
        <v>135</v>
      </c>
      <c r="D273" s="11"/>
      <c r="E273" s="11"/>
      <c r="F273" s="11"/>
      <c r="G273" s="11"/>
      <c r="H273" s="11"/>
      <c r="I273" s="11"/>
      <c r="J273" s="11"/>
      <c r="K273" s="11"/>
      <c r="L273" s="11"/>
      <c r="M273" s="11"/>
    </row>
    <row r="274" spans="3:13" ht="14.25" customHeight="1" x14ac:dyDescent="0.25">
      <c r="C274" s="10" t="s">
        <v>136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/>
    </row>
    <row r="275" spans="3:13" ht="14.25" customHeight="1" x14ac:dyDescent="0.25">
      <c r="C275" s="10" t="s">
        <v>137</v>
      </c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  <row r="276" spans="3:13" ht="14.25" customHeight="1" x14ac:dyDescent="0.25">
      <c r="C276" s="10" t="s">
        <v>138</v>
      </c>
      <c r="D276" s="11"/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3:13" ht="14.25" customHeight="1" x14ac:dyDescent="0.25">
      <c r="C277" s="10" t="s">
        <v>139</v>
      </c>
      <c r="D277" s="11"/>
      <c r="E277" s="11"/>
      <c r="F277" s="11"/>
      <c r="G277" s="11"/>
      <c r="H277" s="11"/>
      <c r="I277" s="11"/>
      <c r="J277" s="11"/>
      <c r="K277" s="11"/>
      <c r="L277" s="11"/>
      <c r="M277" s="11"/>
    </row>
    <row r="278" spans="3:13" ht="14.25" customHeight="1" x14ac:dyDescent="0.25">
      <c r="C278" s="10" t="s">
        <v>140</v>
      </c>
      <c r="D278" s="11"/>
      <c r="E278" s="11"/>
      <c r="F278" s="11"/>
      <c r="G278" s="11"/>
      <c r="H278" s="11"/>
      <c r="I278" s="11"/>
      <c r="J278" s="11"/>
      <c r="K278" s="11"/>
      <c r="L278" s="11"/>
      <c r="M278" s="11"/>
    </row>
    <row r="279" spans="3:13" ht="14.25" customHeight="1" x14ac:dyDescent="0.25">
      <c r="C279" s="10" t="s">
        <v>141</v>
      </c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3:13" ht="14.25" customHeight="1" x14ac:dyDescent="0.25">
      <c r="C280" s="10" t="s">
        <v>142</v>
      </c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3:13" ht="14.25" customHeight="1" x14ac:dyDescent="0.25">
      <c r="C281" s="10" t="s">
        <v>143</v>
      </c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3:13" ht="14.25" customHeight="1" x14ac:dyDescent="0.25">
      <c r="C282" s="10" t="s">
        <v>144</v>
      </c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3:13" ht="14.25" customHeight="1" x14ac:dyDescent="0.25">
      <c r="C283" s="10" t="s">
        <v>145</v>
      </c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3:13" ht="14.25" customHeight="1" x14ac:dyDescent="0.25">
      <c r="C284" s="10" t="s">
        <v>146</v>
      </c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3:13" ht="14.25" customHeight="1" x14ac:dyDescent="0.25">
      <c r="C285" s="10" t="s">
        <v>147</v>
      </c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3:13" ht="14.25" customHeight="1" x14ac:dyDescent="0.25">
      <c r="C286" s="10" t="s">
        <v>148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3:13" ht="14.25" customHeight="1" x14ac:dyDescent="0.25">
      <c r="C287" s="10" t="s">
        <v>149</v>
      </c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3:13" ht="14.25" customHeight="1" x14ac:dyDescent="0.25">
      <c r="C288" s="10" t="s">
        <v>494</v>
      </c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3:13" ht="14.25" customHeight="1" x14ac:dyDescent="0.25">
      <c r="C289" s="10" t="s">
        <v>495</v>
      </c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3:13" ht="14.25" customHeight="1" x14ac:dyDescent="0.25">
      <c r="C290" s="10" t="s">
        <v>150</v>
      </c>
      <c r="D290" s="11"/>
      <c r="E290" s="11"/>
      <c r="F290" s="11"/>
      <c r="G290" s="11"/>
      <c r="H290" s="11"/>
      <c r="I290" s="11"/>
      <c r="J290" s="11"/>
      <c r="K290" s="11"/>
      <c r="L290" s="11"/>
      <c r="M290" s="11"/>
    </row>
    <row r="291" spans="3:13" ht="14.25" customHeight="1" x14ac:dyDescent="0.25">
      <c r="C291" s="10" t="s">
        <v>151</v>
      </c>
      <c r="D291" s="11"/>
      <c r="E291" s="11"/>
      <c r="F291" s="11"/>
      <c r="G291" s="11"/>
      <c r="H291" s="11"/>
      <c r="I291" s="11"/>
      <c r="J291" s="11"/>
      <c r="K291" s="11"/>
      <c r="L291" s="11"/>
      <c r="M291" s="11"/>
    </row>
    <row r="292" spans="3:13" ht="14.25" customHeight="1" x14ac:dyDescent="0.25">
      <c r="C292" s="10" t="s">
        <v>152</v>
      </c>
      <c r="D292" s="11"/>
      <c r="E292" s="11"/>
      <c r="F292" s="11"/>
      <c r="G292" s="11"/>
      <c r="H292" s="11"/>
      <c r="I292" s="11"/>
      <c r="J292" s="11"/>
      <c r="K292" s="11"/>
      <c r="L292" s="11"/>
      <c r="M292" s="11"/>
    </row>
    <row r="293" spans="3:13" ht="14.25" customHeight="1" x14ac:dyDescent="0.25">
      <c r="C293" s="10" t="s">
        <v>153</v>
      </c>
      <c r="D293" s="11"/>
      <c r="E293" s="11"/>
      <c r="F293" s="11"/>
      <c r="G293" s="11"/>
      <c r="H293" s="11"/>
      <c r="I293" s="11"/>
      <c r="J293" s="11"/>
      <c r="K293" s="11"/>
      <c r="L293" s="11"/>
      <c r="M293" s="11"/>
    </row>
    <row r="294" spans="3:13" ht="14.25" customHeight="1" x14ac:dyDescent="0.25">
      <c r="C294" s="10" t="s">
        <v>154</v>
      </c>
      <c r="D294" s="11"/>
      <c r="E294" s="11"/>
      <c r="F294" s="11"/>
      <c r="G294" s="11"/>
      <c r="H294" s="11"/>
      <c r="I294" s="11"/>
      <c r="J294" s="11"/>
      <c r="K294" s="11"/>
      <c r="L294" s="11"/>
      <c r="M294" s="11"/>
    </row>
    <row r="295" spans="3:13" ht="14.25" customHeight="1" x14ac:dyDescent="0.25">
      <c r="C295" s="10" t="s">
        <v>155</v>
      </c>
      <c r="D295" s="11"/>
      <c r="E295" s="11"/>
      <c r="F295" s="11"/>
      <c r="G295" s="11"/>
      <c r="H295" s="11"/>
      <c r="I295" s="11"/>
      <c r="J295" s="11"/>
      <c r="K295" s="11"/>
      <c r="L295" s="11"/>
      <c r="M295" s="11"/>
    </row>
    <row r="296" spans="3:13" ht="14.25" customHeight="1" x14ac:dyDescent="0.25">
      <c r="C296" s="10" t="s">
        <v>156</v>
      </c>
      <c r="D296" s="11"/>
      <c r="E296" s="11"/>
      <c r="F296" s="11"/>
      <c r="G296" s="11"/>
      <c r="H296" s="11"/>
      <c r="I296" s="11"/>
      <c r="J296" s="11"/>
      <c r="K296" s="11"/>
      <c r="L296" s="11"/>
      <c r="M296" s="11"/>
    </row>
    <row r="297" spans="3:13" ht="14.25" customHeight="1" x14ac:dyDescent="0.25">
      <c r="C297" s="10" t="s">
        <v>157</v>
      </c>
      <c r="D297" s="11"/>
      <c r="E297" s="11"/>
      <c r="F297" s="11"/>
      <c r="G297" s="11"/>
      <c r="H297" s="11"/>
      <c r="I297" s="11"/>
      <c r="J297" s="11"/>
      <c r="K297" s="11"/>
      <c r="L297" s="11"/>
      <c r="M297" s="11"/>
    </row>
    <row r="298" spans="3:13" ht="14.25" customHeight="1" x14ac:dyDescent="0.25">
      <c r="C298" s="10" t="s">
        <v>158</v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/>
    </row>
    <row r="299" spans="3:13" ht="14.25" customHeight="1" x14ac:dyDescent="0.25">
      <c r="C299" s="10" t="s">
        <v>159</v>
      </c>
      <c r="D299" s="11"/>
      <c r="E299" s="11"/>
      <c r="F299" s="11"/>
      <c r="G299" s="11"/>
      <c r="H299" s="11"/>
      <c r="I299" s="11"/>
      <c r="J299" s="11"/>
      <c r="K299" s="11"/>
      <c r="L299" s="11"/>
      <c r="M299" s="11"/>
    </row>
    <row r="300" spans="3:13" ht="14.25" customHeight="1" x14ac:dyDescent="0.25">
      <c r="C300" s="10" t="s">
        <v>160</v>
      </c>
      <c r="D300" s="11"/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3:13" ht="14.25" customHeight="1" x14ac:dyDescent="0.25">
      <c r="C301" s="10" t="s">
        <v>161</v>
      </c>
      <c r="D301" s="11"/>
      <c r="E301" s="11"/>
      <c r="F301" s="11"/>
      <c r="G301" s="11"/>
      <c r="H301" s="11"/>
      <c r="I301" s="11"/>
      <c r="J301" s="11"/>
      <c r="K301" s="11"/>
      <c r="L301" s="11"/>
      <c r="M301" s="11"/>
    </row>
    <row r="302" spans="3:13" ht="14.25" customHeight="1" x14ac:dyDescent="0.25">
      <c r="C302" s="10" t="s">
        <v>162</v>
      </c>
      <c r="D302" s="11"/>
      <c r="E302" s="11"/>
      <c r="F302" s="11"/>
      <c r="G302" s="11"/>
      <c r="H302" s="11"/>
      <c r="I302" s="11"/>
      <c r="J302" s="11"/>
      <c r="K302" s="11"/>
      <c r="L302" s="11"/>
      <c r="M302" s="11"/>
    </row>
    <row r="303" spans="3:13" ht="14.25" customHeight="1" x14ac:dyDescent="0.25">
      <c r="C303" s="18" t="s">
        <v>163</v>
      </c>
      <c r="D303" s="11"/>
      <c r="E303" s="11"/>
      <c r="F303" s="11"/>
      <c r="G303" s="11"/>
      <c r="H303" s="11"/>
      <c r="I303" s="11"/>
      <c r="J303" s="11"/>
      <c r="K303" s="11"/>
      <c r="L303" s="11"/>
      <c r="M303" s="11"/>
    </row>
    <row r="304" spans="3:13" ht="14.25" customHeight="1" x14ac:dyDescent="0.25">
      <c r="C304" s="18" t="s">
        <v>164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</row>
    <row r="305" spans="3:13" ht="14.25" customHeight="1" x14ac:dyDescent="0.25">
      <c r="C305" s="10" t="s">
        <v>165</v>
      </c>
      <c r="D305" s="11"/>
      <c r="E305" s="11"/>
      <c r="F305" s="11"/>
      <c r="G305" s="11"/>
      <c r="H305" s="11"/>
      <c r="I305" s="11"/>
      <c r="J305" s="11"/>
      <c r="K305" s="11"/>
      <c r="L305" s="11"/>
      <c r="M305" s="11"/>
    </row>
    <row r="306" spans="3:13" ht="14.25" customHeight="1" x14ac:dyDescent="0.25">
      <c r="C306" s="10" t="s">
        <v>166</v>
      </c>
      <c r="D306" s="11"/>
      <c r="E306" s="11"/>
      <c r="F306" s="11"/>
      <c r="G306" s="11"/>
      <c r="H306" s="11"/>
      <c r="I306" s="11"/>
      <c r="J306" s="11"/>
      <c r="K306" s="11"/>
      <c r="L306" s="11"/>
      <c r="M306" s="11"/>
    </row>
    <row r="307" spans="3:13" ht="14.25" customHeight="1" x14ac:dyDescent="0.25">
      <c r="C307" s="10" t="s">
        <v>167</v>
      </c>
      <c r="D307" s="11"/>
      <c r="E307" s="11"/>
      <c r="F307" s="11"/>
      <c r="G307" s="11"/>
      <c r="H307" s="11"/>
      <c r="I307" s="11"/>
      <c r="J307" s="11"/>
      <c r="K307" s="11"/>
      <c r="L307" s="11"/>
      <c r="M307" s="11"/>
    </row>
    <row r="308" spans="3:13" ht="14.25" customHeight="1" x14ac:dyDescent="0.25">
      <c r="C308" s="10" t="s">
        <v>168</v>
      </c>
      <c r="D308" s="11"/>
      <c r="E308" s="11"/>
      <c r="F308" s="11"/>
      <c r="G308" s="11"/>
      <c r="H308" s="11"/>
      <c r="I308" s="11"/>
      <c r="J308" s="11"/>
      <c r="K308" s="11"/>
      <c r="L308" s="11"/>
      <c r="M308" s="11"/>
    </row>
    <row r="309" spans="3:13" ht="14.25" customHeight="1" x14ac:dyDescent="0.25">
      <c r="C309" s="10" t="s">
        <v>169</v>
      </c>
      <c r="D309" s="11"/>
      <c r="E309" s="11"/>
      <c r="F309" s="11"/>
      <c r="G309" s="11"/>
      <c r="H309" s="11"/>
      <c r="I309" s="11"/>
      <c r="J309" s="11"/>
      <c r="K309" s="11"/>
      <c r="L309" s="11"/>
      <c r="M309" s="11"/>
    </row>
    <row r="310" spans="3:13" ht="14.25" customHeight="1" x14ac:dyDescent="0.25">
      <c r="C310" s="10" t="s">
        <v>170</v>
      </c>
      <c r="D310" s="11"/>
      <c r="E310" s="11"/>
      <c r="F310" s="11"/>
      <c r="G310" s="11"/>
      <c r="H310" s="11"/>
      <c r="I310" s="11"/>
      <c r="J310" s="11"/>
      <c r="K310" s="11"/>
      <c r="L310" s="11"/>
      <c r="M310" s="11"/>
    </row>
    <row r="311" spans="3:13" ht="14.25" customHeight="1" x14ac:dyDescent="0.25">
      <c r="C311" s="10" t="s">
        <v>171</v>
      </c>
      <c r="D311" s="11"/>
      <c r="E311" s="11"/>
      <c r="F311" s="11"/>
      <c r="G311" s="11"/>
      <c r="H311" s="11"/>
      <c r="I311" s="11"/>
      <c r="J311" s="11"/>
      <c r="K311" s="11"/>
      <c r="L311" s="11"/>
      <c r="M311" s="11"/>
    </row>
    <row r="312" spans="3:13" ht="14.25" customHeight="1" x14ac:dyDescent="0.25">
      <c r="C312" s="10" t="s">
        <v>172</v>
      </c>
      <c r="D312" s="11"/>
      <c r="E312" s="11"/>
      <c r="F312" s="11"/>
      <c r="G312" s="11"/>
      <c r="H312" s="11"/>
      <c r="I312" s="11"/>
      <c r="J312" s="11"/>
      <c r="K312" s="11"/>
      <c r="L312" s="11"/>
      <c r="M312" s="11"/>
    </row>
    <row r="313" spans="3:13" ht="14.25" customHeight="1" x14ac:dyDescent="0.25">
      <c r="C313" s="10" t="s">
        <v>173</v>
      </c>
      <c r="D313" s="11"/>
      <c r="E313" s="11"/>
      <c r="F313" s="11"/>
      <c r="G313" s="11"/>
      <c r="H313" s="11"/>
      <c r="I313" s="11"/>
      <c r="J313" s="11"/>
      <c r="K313" s="11"/>
      <c r="L313" s="11"/>
      <c r="M313" s="11"/>
    </row>
    <row r="314" spans="3:13" ht="14.25" customHeight="1" x14ac:dyDescent="0.25">
      <c r="C314" s="10" t="s">
        <v>174</v>
      </c>
      <c r="D314" s="11"/>
      <c r="E314" s="11"/>
      <c r="F314" s="11"/>
      <c r="G314" s="11"/>
      <c r="H314" s="11"/>
      <c r="I314" s="11"/>
      <c r="J314" s="11"/>
      <c r="K314" s="11"/>
      <c r="L314" s="11"/>
      <c r="M314" s="11"/>
    </row>
    <row r="315" spans="3:13" ht="14.25" customHeight="1" x14ac:dyDescent="0.25">
      <c r="C315" s="10" t="s">
        <v>175</v>
      </c>
      <c r="D315" s="11"/>
      <c r="E315" s="11"/>
      <c r="F315" s="11"/>
      <c r="G315" s="11"/>
      <c r="H315" s="11"/>
      <c r="I315" s="11"/>
      <c r="J315" s="11"/>
      <c r="K315" s="11"/>
      <c r="L315" s="11"/>
      <c r="M315" s="11"/>
    </row>
    <row r="316" spans="3:13" ht="14.25" customHeight="1" x14ac:dyDescent="0.25">
      <c r="C316" s="10" t="s">
        <v>176</v>
      </c>
      <c r="D316" s="11"/>
      <c r="E316" s="11"/>
      <c r="F316" s="11"/>
      <c r="G316" s="11"/>
      <c r="H316" s="11"/>
      <c r="I316" s="11"/>
      <c r="J316" s="11"/>
      <c r="K316" s="11"/>
      <c r="L316" s="11"/>
      <c r="M316" s="11"/>
    </row>
    <row r="317" spans="3:13" ht="14.25" customHeight="1" x14ac:dyDescent="0.25">
      <c r="C317" s="10" t="s">
        <v>177</v>
      </c>
      <c r="D317" s="11"/>
      <c r="E317" s="11"/>
      <c r="F317" s="11"/>
      <c r="G317" s="11"/>
      <c r="H317" s="11"/>
      <c r="I317" s="11"/>
      <c r="J317" s="11"/>
      <c r="K317" s="11"/>
      <c r="L317" s="11"/>
      <c r="M317" s="11"/>
    </row>
    <row r="318" spans="3:13" ht="14.25" customHeight="1" x14ac:dyDescent="0.25">
      <c r="C318" s="10" t="s">
        <v>178</v>
      </c>
      <c r="D318" s="11"/>
      <c r="E318" s="11"/>
      <c r="F318" s="11"/>
      <c r="G318" s="11"/>
      <c r="H318" s="11"/>
      <c r="I318" s="11"/>
      <c r="J318" s="11"/>
      <c r="K318" s="11"/>
      <c r="L318" s="11"/>
      <c r="M318" s="11"/>
    </row>
    <row r="319" spans="3:13" ht="14.25" customHeight="1" x14ac:dyDescent="0.25">
      <c r="C319" s="10" t="s">
        <v>179</v>
      </c>
      <c r="D319" s="11"/>
      <c r="E319" s="11"/>
      <c r="F319" s="11"/>
      <c r="G319" s="11"/>
      <c r="H319" s="11"/>
      <c r="I319" s="11"/>
      <c r="J319" s="11"/>
      <c r="K319" s="11"/>
      <c r="L319" s="11"/>
      <c r="M319" s="11"/>
    </row>
    <row r="320" spans="3:13" ht="14.25" customHeight="1" x14ac:dyDescent="0.25">
      <c r="C320" s="10" t="s">
        <v>180</v>
      </c>
      <c r="D320" s="11"/>
      <c r="E320" s="11"/>
      <c r="F320" s="11"/>
      <c r="G320" s="11"/>
      <c r="H320" s="11"/>
      <c r="I320" s="11"/>
      <c r="J320" s="11"/>
      <c r="K320" s="11"/>
      <c r="L320" s="11"/>
      <c r="M320" s="11"/>
    </row>
    <row r="321" spans="3:13" ht="14.25" customHeight="1" x14ac:dyDescent="0.25">
      <c r="C321" s="10" t="s">
        <v>181</v>
      </c>
      <c r="D321" s="11"/>
      <c r="E321" s="11"/>
      <c r="F321" s="11"/>
      <c r="G321" s="11"/>
      <c r="H321" s="11"/>
      <c r="I321" s="11"/>
      <c r="J321" s="11"/>
      <c r="K321" s="11"/>
      <c r="L321" s="11"/>
      <c r="M321" s="11"/>
    </row>
    <row r="322" spans="3:13" ht="14.25" customHeight="1" x14ac:dyDescent="0.25">
      <c r="C322" s="10" t="s">
        <v>182</v>
      </c>
      <c r="D322" s="11"/>
      <c r="E322" s="11"/>
      <c r="F322" s="11"/>
      <c r="G322" s="11"/>
      <c r="H322" s="11"/>
      <c r="I322" s="11"/>
      <c r="J322" s="11"/>
      <c r="K322" s="11"/>
      <c r="L322" s="11"/>
      <c r="M322" s="11"/>
    </row>
    <row r="323" spans="3:13" ht="14.25" customHeight="1" x14ac:dyDescent="0.25">
      <c r="C323" s="10" t="s">
        <v>183</v>
      </c>
      <c r="D323" s="11"/>
      <c r="E323" s="11"/>
      <c r="F323" s="11"/>
      <c r="G323" s="11"/>
      <c r="H323" s="11"/>
      <c r="I323" s="11"/>
      <c r="J323" s="11"/>
      <c r="K323" s="11"/>
      <c r="L323" s="11"/>
      <c r="M323" s="11"/>
    </row>
    <row r="324" spans="3:13" ht="14.25" customHeight="1" x14ac:dyDescent="0.25">
      <c r="C324" s="10" t="s">
        <v>184</v>
      </c>
      <c r="D324" s="11"/>
      <c r="E324" s="11"/>
      <c r="F324" s="11"/>
      <c r="G324" s="11"/>
      <c r="H324" s="11"/>
      <c r="I324" s="11"/>
      <c r="J324" s="11"/>
      <c r="K324" s="11"/>
      <c r="L324" s="11"/>
      <c r="M324" s="11"/>
    </row>
    <row r="325" spans="3:13" ht="14.25" customHeight="1" x14ac:dyDescent="0.25">
      <c r="C325" s="10" t="s">
        <v>185</v>
      </c>
      <c r="D325" s="11"/>
      <c r="E325" s="11"/>
      <c r="F325" s="11"/>
      <c r="G325" s="11"/>
      <c r="H325" s="11"/>
      <c r="I325" s="11"/>
      <c r="J325" s="11"/>
      <c r="K325" s="11"/>
      <c r="L325" s="11"/>
      <c r="M325" s="11"/>
    </row>
    <row r="326" spans="3:13" ht="14.25" customHeight="1" x14ac:dyDescent="0.25">
      <c r="C326" s="10" t="s">
        <v>186</v>
      </c>
      <c r="D326" s="11"/>
      <c r="E326" s="11"/>
      <c r="F326" s="11"/>
      <c r="G326" s="11"/>
      <c r="H326" s="11"/>
      <c r="I326" s="11"/>
      <c r="J326" s="11"/>
      <c r="K326" s="11"/>
      <c r="L326" s="11"/>
      <c r="M326" s="11"/>
    </row>
    <row r="327" spans="3:13" ht="14.25" customHeight="1" x14ac:dyDescent="0.25">
      <c r="C327" s="10" t="s">
        <v>187</v>
      </c>
      <c r="D327" s="11"/>
      <c r="E327" s="11"/>
      <c r="F327" s="11"/>
      <c r="G327" s="11"/>
      <c r="H327" s="11"/>
      <c r="I327" s="11"/>
      <c r="J327" s="11"/>
      <c r="K327" s="11"/>
      <c r="L327" s="11"/>
      <c r="M327" s="11"/>
    </row>
    <row r="328" spans="3:13" ht="14.25" customHeight="1" x14ac:dyDescent="0.25">
      <c r="C328" s="10" t="s">
        <v>188</v>
      </c>
      <c r="D328" s="11"/>
      <c r="E328" s="11"/>
      <c r="F328" s="11"/>
      <c r="G328" s="11"/>
      <c r="H328" s="11"/>
      <c r="I328" s="11"/>
      <c r="J328" s="11"/>
      <c r="K328" s="11"/>
      <c r="L328" s="11"/>
      <c r="M328" s="11"/>
    </row>
    <row r="329" spans="3:13" ht="14.25" customHeight="1" x14ac:dyDescent="0.25">
      <c r="C329" s="10" t="s">
        <v>189</v>
      </c>
      <c r="D329" s="11"/>
      <c r="E329" s="11"/>
      <c r="F329" s="11"/>
      <c r="G329" s="11"/>
      <c r="H329" s="11"/>
      <c r="I329" s="11"/>
      <c r="J329" s="11"/>
      <c r="K329" s="11"/>
      <c r="L329" s="11"/>
      <c r="M329" s="11"/>
    </row>
    <row r="330" spans="3:13" ht="14.25" customHeight="1" x14ac:dyDescent="0.25">
      <c r="C330" s="10" t="s">
        <v>190</v>
      </c>
      <c r="D330" s="11"/>
      <c r="E330" s="11"/>
      <c r="F330" s="11"/>
      <c r="G330" s="11"/>
      <c r="H330" s="11"/>
      <c r="I330" s="11"/>
      <c r="J330" s="11"/>
      <c r="K330" s="11"/>
      <c r="L330" s="11"/>
      <c r="M330" s="11"/>
    </row>
    <row r="331" spans="3:13" x14ac:dyDescent="0.25">
      <c r="C331" s="10" t="s">
        <v>191</v>
      </c>
      <c r="D331" s="11"/>
      <c r="E331" s="11"/>
      <c r="F331" s="11"/>
      <c r="G331" s="11"/>
      <c r="H331" s="11"/>
      <c r="I331" s="11"/>
      <c r="J331" s="11"/>
      <c r="K331" s="11"/>
      <c r="L331" s="11"/>
      <c r="M331" s="11"/>
    </row>
    <row r="332" spans="3:13" x14ac:dyDescent="0.25">
      <c r="C332" s="10" t="s">
        <v>192</v>
      </c>
      <c r="D332" s="11"/>
      <c r="E332" s="11"/>
      <c r="F332" s="11"/>
      <c r="G332" s="11"/>
      <c r="H332" s="11"/>
      <c r="I332" s="11"/>
      <c r="J332" s="11"/>
      <c r="K332" s="11"/>
      <c r="L332" s="11"/>
      <c r="M332" s="11"/>
    </row>
    <row r="333" spans="3:13" x14ac:dyDescent="0.25">
      <c r="C333" s="10" t="s">
        <v>193</v>
      </c>
      <c r="D333" s="11"/>
      <c r="E333" s="11"/>
      <c r="F333" s="11"/>
      <c r="G333" s="11"/>
      <c r="H333" s="11"/>
      <c r="I333" s="11"/>
      <c r="J333" s="11"/>
      <c r="K333" s="11"/>
      <c r="L333" s="11"/>
      <c r="M333" s="11"/>
    </row>
    <row r="334" spans="3:13" x14ac:dyDescent="0.25">
      <c r="C334" s="10" t="s">
        <v>194</v>
      </c>
      <c r="D334" s="11"/>
      <c r="E334" s="11"/>
      <c r="F334" s="11"/>
      <c r="G334" s="11"/>
      <c r="H334" s="11"/>
      <c r="I334" s="11"/>
      <c r="J334" s="11"/>
      <c r="K334" s="11"/>
      <c r="L334" s="11"/>
      <c r="M334" s="11"/>
    </row>
    <row r="335" spans="3:13" x14ac:dyDescent="0.25">
      <c r="C335" s="10" t="s">
        <v>195</v>
      </c>
      <c r="D335" s="11"/>
      <c r="E335" s="11"/>
      <c r="F335" s="11"/>
      <c r="G335" s="11"/>
      <c r="H335" s="11"/>
      <c r="I335" s="11"/>
      <c r="J335" s="11"/>
      <c r="K335" s="11"/>
      <c r="L335" s="11"/>
      <c r="M335" s="11"/>
    </row>
    <row r="336" spans="3:13" x14ac:dyDescent="0.25">
      <c r="C336" s="10" t="s">
        <v>196</v>
      </c>
      <c r="D336" s="11"/>
      <c r="E336" s="11"/>
      <c r="F336" s="11"/>
      <c r="G336" s="11"/>
      <c r="H336" s="11"/>
      <c r="I336" s="11"/>
      <c r="J336" s="11"/>
      <c r="K336" s="11"/>
      <c r="L336" s="11"/>
      <c r="M336" s="11"/>
    </row>
    <row r="337" spans="3:13" x14ac:dyDescent="0.25">
      <c r="C337" s="10" t="s">
        <v>197</v>
      </c>
      <c r="D337" s="11"/>
      <c r="E337" s="11"/>
      <c r="F337" s="11"/>
      <c r="G337" s="11"/>
      <c r="H337" s="11"/>
      <c r="I337" s="11"/>
      <c r="J337" s="11"/>
      <c r="K337" s="11"/>
      <c r="L337" s="11"/>
      <c r="M337" s="11"/>
    </row>
    <row r="338" spans="3:13" x14ac:dyDescent="0.25">
      <c r="C338" s="10" t="s">
        <v>198</v>
      </c>
      <c r="D338" s="11"/>
      <c r="E338" s="11"/>
      <c r="F338" s="11"/>
      <c r="G338" s="11"/>
      <c r="H338" s="11"/>
      <c r="I338" s="11"/>
      <c r="J338" s="11"/>
      <c r="K338" s="11"/>
      <c r="L338" s="11"/>
      <c r="M338" s="11"/>
    </row>
    <row r="339" spans="3:13" x14ac:dyDescent="0.25">
      <c r="C339" s="10" t="s">
        <v>199</v>
      </c>
      <c r="D339" s="11"/>
      <c r="E339" s="11"/>
      <c r="F339" s="11"/>
      <c r="G339" s="11"/>
      <c r="H339" s="11"/>
      <c r="I339" s="11"/>
      <c r="J339" s="11"/>
      <c r="K339" s="11"/>
      <c r="L339" s="11"/>
      <c r="M339" s="11"/>
    </row>
    <row r="340" spans="3:13" x14ac:dyDescent="0.25">
      <c r="C340" s="10" t="s">
        <v>200</v>
      </c>
      <c r="D340" s="11"/>
      <c r="E340" s="11"/>
      <c r="F340" s="11"/>
      <c r="G340" s="11"/>
      <c r="H340" s="11"/>
      <c r="I340" s="11"/>
      <c r="J340" s="11"/>
      <c r="K340" s="11"/>
      <c r="L340" s="11"/>
      <c r="M340" s="11"/>
    </row>
    <row r="341" spans="3:13" x14ac:dyDescent="0.25">
      <c r="C341" s="10" t="s">
        <v>201</v>
      </c>
      <c r="D341" s="11"/>
      <c r="E341" s="11"/>
      <c r="F341" s="11"/>
      <c r="G341" s="11"/>
      <c r="H341" s="11"/>
      <c r="I341" s="11"/>
      <c r="J341" s="11"/>
      <c r="K341" s="11"/>
      <c r="L341" s="11"/>
      <c r="M341" s="11"/>
    </row>
    <row r="342" spans="3:13" x14ac:dyDescent="0.25">
      <c r="C342" s="10" t="s">
        <v>202</v>
      </c>
      <c r="D342" s="11"/>
      <c r="E342" s="11"/>
      <c r="F342" s="11"/>
      <c r="G342" s="11"/>
      <c r="H342" s="11"/>
      <c r="I342" s="11"/>
      <c r="J342" s="11"/>
      <c r="K342" s="11"/>
      <c r="L342" s="11"/>
      <c r="M342" s="11"/>
    </row>
    <row r="343" spans="3:13" x14ac:dyDescent="0.25">
      <c r="C343" s="10" t="s">
        <v>203</v>
      </c>
      <c r="D343" s="11"/>
      <c r="E343" s="11"/>
      <c r="F343" s="11"/>
      <c r="G343" s="11"/>
      <c r="H343" s="11"/>
      <c r="I343" s="11"/>
      <c r="J343" s="11"/>
      <c r="K343" s="11"/>
      <c r="L343" s="11"/>
      <c r="M343" s="11"/>
    </row>
    <row r="344" spans="3:13" x14ac:dyDescent="0.25">
      <c r="C344" s="10" t="s">
        <v>204</v>
      </c>
      <c r="D344" s="11"/>
      <c r="E344" s="11"/>
      <c r="F344" s="11"/>
      <c r="G344" s="11"/>
      <c r="H344" s="11"/>
      <c r="I344" s="11"/>
      <c r="J344" s="11"/>
      <c r="K344" s="11"/>
      <c r="L344" s="11"/>
      <c r="M344" s="11"/>
    </row>
    <row r="345" spans="3:13" x14ac:dyDescent="0.25">
      <c r="C345" s="10" t="s">
        <v>205</v>
      </c>
      <c r="D345" s="11"/>
      <c r="E345" s="11"/>
      <c r="F345" s="11"/>
      <c r="G345" s="11"/>
      <c r="H345" s="11"/>
      <c r="I345" s="11"/>
      <c r="J345" s="11"/>
      <c r="K345" s="11"/>
      <c r="L345" s="11"/>
      <c r="M345" s="11"/>
    </row>
    <row r="346" spans="3:13" x14ac:dyDescent="0.25">
      <c r="C346" s="10" t="s">
        <v>206</v>
      </c>
      <c r="D346" s="11"/>
      <c r="E346" s="11"/>
      <c r="F346" s="11"/>
      <c r="G346" s="11"/>
      <c r="H346" s="11"/>
      <c r="I346" s="11"/>
      <c r="J346" s="11"/>
      <c r="K346" s="11"/>
      <c r="L346" s="11"/>
      <c r="M346" s="11"/>
    </row>
    <row r="347" spans="3:13" x14ac:dyDescent="0.25">
      <c r="C347" s="10" t="s">
        <v>207</v>
      </c>
      <c r="D347" s="11"/>
      <c r="E347" s="11"/>
      <c r="F347" s="11"/>
      <c r="G347" s="11"/>
      <c r="H347" s="11"/>
      <c r="I347" s="11"/>
      <c r="J347" s="11"/>
      <c r="K347" s="11"/>
      <c r="L347" s="11"/>
      <c r="M347" s="11"/>
    </row>
    <row r="348" spans="3:13" x14ac:dyDescent="0.25">
      <c r="C348" s="10" t="s">
        <v>208</v>
      </c>
      <c r="D348" s="11"/>
      <c r="E348" s="11"/>
      <c r="F348" s="11"/>
      <c r="G348" s="11"/>
      <c r="H348" s="11"/>
      <c r="I348" s="11"/>
      <c r="J348" s="11"/>
      <c r="K348" s="11"/>
      <c r="L348" s="11"/>
      <c r="M348" s="11"/>
    </row>
    <row r="349" spans="3:13" x14ac:dyDescent="0.25">
      <c r="C349" s="10" t="s">
        <v>209</v>
      </c>
      <c r="D349" s="11"/>
      <c r="E349" s="11"/>
      <c r="F349" s="11"/>
      <c r="G349" s="11"/>
      <c r="H349" s="11"/>
      <c r="I349" s="11"/>
      <c r="J349" s="11"/>
      <c r="K349" s="11"/>
      <c r="L349" s="11"/>
      <c r="M349" s="11"/>
    </row>
    <row r="350" spans="3:13" x14ac:dyDescent="0.25">
      <c r="C350" s="10" t="s">
        <v>210</v>
      </c>
      <c r="D350" s="11"/>
      <c r="E350" s="11"/>
      <c r="F350" s="11"/>
      <c r="G350" s="11"/>
      <c r="H350" s="11"/>
      <c r="I350" s="11"/>
      <c r="J350" s="11"/>
      <c r="K350" s="11"/>
      <c r="L350" s="11"/>
      <c r="M350" s="11"/>
    </row>
    <row r="351" spans="3:13" x14ac:dyDescent="0.25">
      <c r="C351" s="10" t="s">
        <v>211</v>
      </c>
      <c r="D351" s="11"/>
      <c r="E351" s="11"/>
      <c r="F351" s="11"/>
      <c r="G351" s="11"/>
      <c r="H351" s="11"/>
      <c r="I351" s="11"/>
      <c r="J351" s="11"/>
      <c r="K351" s="11"/>
      <c r="L351" s="11"/>
      <c r="M351" s="11"/>
    </row>
    <row r="352" spans="3:13" x14ac:dyDescent="0.25">
      <c r="C352" s="10" t="s">
        <v>212</v>
      </c>
      <c r="D352" s="11"/>
      <c r="E352" s="11"/>
      <c r="F352" s="11"/>
      <c r="G352" s="11"/>
      <c r="H352" s="11"/>
      <c r="I352" s="11"/>
      <c r="J352" s="11"/>
      <c r="K352" s="11"/>
      <c r="L352" s="11"/>
      <c r="M352" s="11"/>
    </row>
    <row r="353" spans="3:13" x14ac:dyDescent="0.25">
      <c r="C353" s="10" t="s">
        <v>213</v>
      </c>
      <c r="D353" s="11"/>
      <c r="E353" s="11"/>
      <c r="F353" s="11"/>
      <c r="G353" s="11"/>
      <c r="H353" s="11"/>
      <c r="I353" s="11"/>
      <c r="J353" s="11"/>
      <c r="K353" s="11"/>
      <c r="L353" s="11"/>
      <c r="M353" s="11"/>
    </row>
    <row r="354" spans="3:13" x14ac:dyDescent="0.25">
      <c r="C354" s="10" t="s">
        <v>214</v>
      </c>
      <c r="D354" s="11"/>
      <c r="E354" s="11"/>
      <c r="F354" s="11"/>
      <c r="G354" s="11"/>
      <c r="H354" s="11"/>
      <c r="I354" s="11"/>
      <c r="J354" s="11"/>
      <c r="K354" s="11"/>
      <c r="L354" s="11"/>
      <c r="M354" s="11"/>
    </row>
    <row r="355" spans="3:13" x14ac:dyDescent="0.25">
      <c r="C355" s="10" t="s">
        <v>215</v>
      </c>
      <c r="D355" s="11"/>
      <c r="E355" s="11"/>
      <c r="F355" s="11"/>
      <c r="G355" s="11"/>
      <c r="H355" s="11"/>
      <c r="I355" s="11"/>
      <c r="J355" s="11"/>
      <c r="K355" s="11"/>
      <c r="L355" s="11"/>
      <c r="M355" s="11"/>
    </row>
    <row r="356" spans="3:13" x14ac:dyDescent="0.25">
      <c r="C356" s="10" t="s">
        <v>216</v>
      </c>
      <c r="D356" s="11"/>
      <c r="E356" s="11"/>
      <c r="F356" s="11"/>
      <c r="G356" s="11"/>
      <c r="H356" s="11"/>
      <c r="I356" s="11"/>
      <c r="J356" s="11"/>
      <c r="K356" s="11"/>
      <c r="L356" s="11"/>
      <c r="M356" s="11"/>
    </row>
    <row r="357" spans="3:13" x14ac:dyDescent="0.25">
      <c r="C357" s="10" t="s">
        <v>217</v>
      </c>
      <c r="D357" s="11"/>
      <c r="E357" s="11"/>
      <c r="F357" s="11"/>
      <c r="G357" s="11"/>
      <c r="H357" s="11"/>
      <c r="I357" s="11"/>
      <c r="J357" s="11"/>
      <c r="K357" s="11"/>
      <c r="L357" s="11"/>
      <c r="M357" s="11"/>
    </row>
    <row r="358" spans="3:13" x14ac:dyDescent="0.25">
      <c r="C358" s="10" t="s">
        <v>218</v>
      </c>
      <c r="D358" s="11"/>
      <c r="E358" s="11"/>
      <c r="F358" s="11"/>
      <c r="G358" s="11"/>
      <c r="H358" s="11"/>
      <c r="I358" s="11"/>
      <c r="J358" s="11"/>
      <c r="K358" s="11"/>
      <c r="L358" s="11"/>
      <c r="M358" s="11"/>
    </row>
    <row r="359" spans="3:13" x14ac:dyDescent="0.25">
      <c r="C359" s="10" t="s">
        <v>219</v>
      </c>
      <c r="D359" s="11"/>
      <c r="E359" s="11"/>
      <c r="F359" s="11"/>
      <c r="G359" s="11"/>
      <c r="H359" s="11"/>
      <c r="I359" s="11"/>
      <c r="J359" s="11"/>
      <c r="K359" s="11"/>
      <c r="L359" s="11"/>
      <c r="M359" s="11"/>
    </row>
    <row r="360" spans="3:13" x14ac:dyDescent="0.25">
      <c r="C360" s="10" t="s">
        <v>220</v>
      </c>
      <c r="D360" s="11"/>
      <c r="E360" s="11"/>
      <c r="F360" s="11"/>
      <c r="G360" s="11"/>
      <c r="H360" s="11"/>
      <c r="I360" s="11"/>
      <c r="J360" s="11"/>
      <c r="K360" s="11"/>
      <c r="L360" s="11"/>
      <c r="M360" s="11"/>
    </row>
    <row r="361" spans="3:13" x14ac:dyDescent="0.25">
      <c r="C361" s="10" t="s">
        <v>221</v>
      </c>
      <c r="D361" s="11"/>
      <c r="E361" s="11"/>
      <c r="F361" s="11"/>
      <c r="G361" s="11"/>
      <c r="H361" s="11"/>
      <c r="I361" s="11"/>
      <c r="J361" s="11"/>
      <c r="K361" s="11"/>
      <c r="L361" s="11"/>
      <c r="M361" s="11"/>
    </row>
    <row r="362" spans="3:13" x14ac:dyDescent="0.25">
      <c r="C362" s="10" t="s">
        <v>222</v>
      </c>
      <c r="D362" s="11"/>
      <c r="E362" s="11"/>
      <c r="F362" s="11"/>
      <c r="G362" s="11"/>
      <c r="H362" s="11"/>
      <c r="I362" s="11"/>
      <c r="J362" s="11"/>
      <c r="K362" s="11"/>
      <c r="L362" s="11"/>
      <c r="M362" s="11"/>
    </row>
    <row r="363" spans="3:13" x14ac:dyDescent="0.25">
      <c r="C363" s="10" t="s">
        <v>223</v>
      </c>
      <c r="D363" s="11"/>
      <c r="E363" s="11"/>
      <c r="F363" s="11"/>
      <c r="G363" s="11"/>
      <c r="H363" s="11"/>
      <c r="I363" s="11"/>
      <c r="J363" s="11"/>
      <c r="K363" s="11"/>
      <c r="L363" s="11"/>
      <c r="M363" s="11"/>
    </row>
    <row r="364" spans="3:13" x14ac:dyDescent="0.25">
      <c r="C364" s="10" t="s">
        <v>224</v>
      </c>
      <c r="D364" s="11"/>
      <c r="E364" s="11"/>
      <c r="F364" s="11"/>
      <c r="G364" s="11"/>
      <c r="H364" s="11"/>
      <c r="I364" s="11"/>
      <c r="J364" s="11"/>
      <c r="K364" s="11"/>
      <c r="L364" s="11"/>
      <c r="M364" s="11"/>
    </row>
    <row r="365" spans="3:13" x14ac:dyDescent="0.25">
      <c r="C365" s="10" t="s">
        <v>225</v>
      </c>
      <c r="D365" s="11"/>
      <c r="E365" s="11"/>
      <c r="F365" s="11"/>
      <c r="G365" s="11"/>
      <c r="H365" s="11"/>
      <c r="I365" s="11"/>
      <c r="J365" s="11"/>
      <c r="K365" s="11"/>
      <c r="L365" s="11"/>
      <c r="M365" s="11"/>
    </row>
    <row r="366" spans="3:13" x14ac:dyDescent="0.25">
      <c r="C366" s="10" t="s">
        <v>226</v>
      </c>
      <c r="D366" s="11"/>
      <c r="E366" s="11"/>
      <c r="F366" s="11"/>
      <c r="G366" s="11"/>
      <c r="H366" s="11"/>
      <c r="I366" s="11"/>
      <c r="J366" s="11"/>
      <c r="K366" s="11"/>
      <c r="L366" s="11"/>
      <c r="M366" s="11"/>
    </row>
    <row r="367" spans="3:13" x14ac:dyDescent="0.25">
      <c r="C367" s="10" t="s">
        <v>227</v>
      </c>
      <c r="D367" s="11"/>
      <c r="E367" s="11"/>
      <c r="F367" s="11"/>
      <c r="G367" s="11"/>
      <c r="H367" s="11"/>
      <c r="I367" s="11"/>
      <c r="J367" s="11"/>
      <c r="K367" s="11"/>
      <c r="L367" s="11"/>
      <c r="M367" s="11"/>
    </row>
    <row r="368" spans="3:13" x14ac:dyDescent="0.25">
      <c r="C368" s="10" t="s">
        <v>228</v>
      </c>
      <c r="D368" s="11"/>
      <c r="E368" s="11"/>
      <c r="F368" s="11"/>
      <c r="G368" s="11"/>
      <c r="H368" s="11"/>
      <c r="I368" s="11"/>
      <c r="J368" s="11"/>
      <c r="K368" s="11"/>
      <c r="L368" s="11"/>
      <c r="M368" s="11"/>
    </row>
    <row r="369" spans="3:13" x14ac:dyDescent="0.25">
      <c r="C369" s="10" t="s">
        <v>229</v>
      </c>
      <c r="D369" s="11"/>
      <c r="E369" s="11"/>
      <c r="F369" s="11"/>
      <c r="G369" s="11"/>
      <c r="H369" s="11"/>
      <c r="I369" s="11"/>
      <c r="J369" s="11"/>
      <c r="K369" s="11"/>
      <c r="L369" s="11"/>
      <c r="M369" s="11"/>
    </row>
    <row r="370" spans="3:13" x14ac:dyDescent="0.25">
      <c r="C370" s="10" t="s">
        <v>230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</row>
    <row r="371" spans="3:13" x14ac:dyDescent="0.25">
      <c r="C371" s="10" t="s">
        <v>231</v>
      </c>
      <c r="D371" s="11"/>
      <c r="E371" s="11"/>
      <c r="F371" s="11"/>
      <c r="G371" s="11"/>
      <c r="H371" s="11"/>
      <c r="I371" s="11"/>
      <c r="J371" s="11"/>
      <c r="K371" s="11"/>
      <c r="L371" s="11"/>
      <c r="M371" s="11"/>
    </row>
    <row r="372" spans="3:13" x14ac:dyDescent="0.25">
      <c r="C372" s="10" t="s">
        <v>232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/>
    </row>
    <row r="373" spans="3:13" x14ac:dyDescent="0.25">
      <c r="C373" s="10" t="s">
        <v>233</v>
      </c>
      <c r="D373" s="11"/>
      <c r="E373" s="11"/>
      <c r="F373" s="11"/>
      <c r="G373" s="11"/>
      <c r="H373" s="11"/>
      <c r="I373" s="11"/>
      <c r="J373" s="11"/>
      <c r="K373" s="11"/>
      <c r="L373" s="11"/>
      <c r="M373" s="11"/>
    </row>
    <row r="374" spans="3:13" x14ac:dyDescent="0.25">
      <c r="C374" s="10" t="s">
        <v>234</v>
      </c>
      <c r="D374" s="11"/>
      <c r="E374" s="11"/>
      <c r="F374" s="11"/>
      <c r="G374" s="11"/>
      <c r="H374" s="11"/>
      <c r="I374" s="11"/>
      <c r="J374" s="11"/>
      <c r="K374" s="11"/>
      <c r="L374" s="11"/>
      <c r="M374" s="11"/>
    </row>
    <row r="375" spans="3:13" x14ac:dyDescent="0.25">
      <c r="C375" s="10" t="s">
        <v>235</v>
      </c>
      <c r="D375" s="11"/>
      <c r="E375" s="11"/>
      <c r="F375" s="11"/>
      <c r="G375" s="11"/>
      <c r="H375" s="11"/>
      <c r="I375" s="11"/>
      <c r="J375" s="11"/>
      <c r="K375" s="11"/>
      <c r="L375" s="11"/>
      <c r="M375" s="11"/>
    </row>
    <row r="376" spans="3:13" x14ac:dyDescent="0.25">
      <c r="C376" s="10" t="s">
        <v>236</v>
      </c>
      <c r="D376" s="11"/>
      <c r="E376" s="11"/>
      <c r="F376" s="11"/>
      <c r="G376" s="11"/>
      <c r="H376" s="11"/>
      <c r="I376" s="11"/>
      <c r="J376" s="11"/>
      <c r="K376" s="11"/>
      <c r="L376" s="11"/>
      <c r="M376" s="11"/>
    </row>
    <row r="377" spans="3:13" x14ac:dyDescent="0.25">
      <c r="C377" s="10" t="s">
        <v>237</v>
      </c>
      <c r="D377" s="11"/>
      <c r="E377" s="11"/>
      <c r="F377" s="11"/>
      <c r="G377" s="11"/>
      <c r="H377" s="11"/>
      <c r="I377" s="11"/>
      <c r="J377" s="11"/>
      <c r="K377" s="11"/>
      <c r="L377" s="11"/>
      <c r="M377" s="11"/>
    </row>
    <row r="378" spans="3:13" x14ac:dyDescent="0.25">
      <c r="C378" s="10" t="s">
        <v>238</v>
      </c>
      <c r="D378" s="11"/>
      <c r="E378" s="11"/>
      <c r="F378" s="11"/>
      <c r="G378" s="11"/>
      <c r="H378" s="11"/>
      <c r="I378" s="11"/>
      <c r="J378" s="11"/>
      <c r="K378" s="11"/>
      <c r="L378" s="11"/>
      <c r="M378" s="11"/>
    </row>
    <row r="379" spans="3:13" x14ac:dyDescent="0.25">
      <c r="C379" s="10" t="s">
        <v>239</v>
      </c>
      <c r="D379" s="11"/>
      <c r="E379" s="11"/>
      <c r="F379" s="11"/>
      <c r="G379" s="11"/>
      <c r="H379" s="11"/>
      <c r="I379" s="11"/>
      <c r="J379" s="11"/>
      <c r="K379" s="11"/>
      <c r="L379" s="11"/>
      <c r="M379" s="11"/>
    </row>
    <row r="380" spans="3:13" x14ac:dyDescent="0.25">
      <c r="C380" s="10" t="s">
        <v>240</v>
      </c>
      <c r="D380" s="11"/>
      <c r="E380" s="11"/>
      <c r="F380" s="11"/>
      <c r="G380" s="11"/>
      <c r="H380" s="11"/>
      <c r="I380" s="11"/>
      <c r="J380" s="11"/>
      <c r="K380" s="11"/>
      <c r="L380" s="11"/>
      <c r="M380" s="11"/>
    </row>
    <row r="381" spans="3:13" x14ac:dyDescent="0.25">
      <c r="C381" s="10" t="s">
        <v>241</v>
      </c>
      <c r="D381" s="11"/>
      <c r="E381" s="11"/>
      <c r="F381" s="11"/>
      <c r="G381" s="11"/>
      <c r="H381" s="11"/>
      <c r="I381" s="11"/>
      <c r="J381" s="11"/>
      <c r="K381" s="11"/>
      <c r="L381" s="11"/>
      <c r="M381" s="11"/>
    </row>
    <row r="382" spans="3:13" x14ac:dyDescent="0.25">
      <c r="C382" s="10" t="s">
        <v>242</v>
      </c>
      <c r="D382" s="11"/>
      <c r="E382" s="11"/>
      <c r="F382" s="11"/>
      <c r="G382" s="11"/>
      <c r="H382" s="11"/>
      <c r="I382" s="11"/>
      <c r="J382" s="11"/>
      <c r="K382" s="11"/>
      <c r="L382" s="11"/>
      <c r="M382" s="11"/>
    </row>
    <row r="383" spans="3:13" x14ac:dyDescent="0.25">
      <c r="C383" s="10" t="s">
        <v>243</v>
      </c>
      <c r="D383" s="11"/>
      <c r="E383" s="11"/>
      <c r="F383" s="11"/>
      <c r="G383" s="11"/>
      <c r="H383" s="11"/>
      <c r="I383" s="11"/>
      <c r="J383" s="11"/>
      <c r="K383" s="11"/>
      <c r="L383" s="11"/>
      <c r="M383" s="11"/>
    </row>
    <row r="384" spans="3:13" x14ac:dyDescent="0.25">
      <c r="C384" s="10" t="s">
        <v>244</v>
      </c>
      <c r="D384" s="11"/>
      <c r="E384" s="11"/>
      <c r="F384" s="11"/>
      <c r="G384" s="11"/>
      <c r="H384" s="11"/>
      <c r="I384" s="11"/>
      <c r="J384" s="11"/>
      <c r="K384" s="11"/>
      <c r="L384" s="11"/>
      <c r="M384" s="11"/>
    </row>
    <row r="385" spans="3:13" x14ac:dyDescent="0.25">
      <c r="C385" s="10" t="s">
        <v>245</v>
      </c>
      <c r="D385" s="11"/>
      <c r="E385" s="11"/>
      <c r="F385" s="11"/>
      <c r="G385" s="11"/>
      <c r="H385" s="11"/>
      <c r="I385" s="11"/>
      <c r="J385" s="11"/>
      <c r="K385" s="11"/>
      <c r="L385" s="11"/>
      <c r="M385" s="11"/>
    </row>
    <row r="386" spans="3:13" x14ac:dyDescent="0.25">
      <c r="C386" s="10" t="s">
        <v>246</v>
      </c>
      <c r="D386" s="11"/>
      <c r="E386" s="11"/>
      <c r="F386" s="11"/>
      <c r="G386" s="11"/>
      <c r="H386" s="11"/>
      <c r="I386" s="11"/>
      <c r="J386" s="11"/>
      <c r="K386" s="11"/>
      <c r="L386" s="11"/>
      <c r="M386" s="11"/>
    </row>
    <row r="387" spans="3:13" x14ac:dyDescent="0.25">
      <c r="C387" s="10" t="s">
        <v>247</v>
      </c>
      <c r="D387" s="11"/>
      <c r="E387" s="11"/>
      <c r="F387" s="11"/>
      <c r="G387" s="11"/>
      <c r="H387" s="11"/>
      <c r="I387" s="11"/>
      <c r="J387" s="11"/>
      <c r="K387" s="11"/>
      <c r="L387" s="11"/>
      <c r="M387" s="11"/>
    </row>
    <row r="388" spans="3:13" x14ac:dyDescent="0.25">
      <c r="C388" s="10" t="s">
        <v>248</v>
      </c>
      <c r="D388" s="11"/>
      <c r="E388" s="11"/>
      <c r="F388" s="11"/>
      <c r="G388" s="11"/>
      <c r="H388" s="11"/>
      <c r="I388" s="11"/>
      <c r="J388" s="11"/>
      <c r="K388" s="11"/>
      <c r="L388" s="11"/>
      <c r="M388" s="11"/>
    </row>
    <row r="389" spans="3:13" x14ac:dyDescent="0.25">
      <c r="C389" s="10" t="s">
        <v>249</v>
      </c>
      <c r="D389" s="11"/>
      <c r="E389" s="11"/>
      <c r="F389" s="11"/>
      <c r="G389" s="11"/>
      <c r="H389" s="11"/>
      <c r="I389" s="11"/>
      <c r="J389" s="11"/>
      <c r="K389" s="11"/>
      <c r="L389" s="11"/>
      <c r="M389" s="11"/>
    </row>
    <row r="390" spans="3:13" x14ac:dyDescent="0.25">
      <c r="C390" s="10" t="s">
        <v>250</v>
      </c>
      <c r="D390" s="11"/>
      <c r="E390" s="11"/>
      <c r="F390" s="11"/>
      <c r="G390" s="11"/>
      <c r="H390" s="11"/>
      <c r="I390" s="11"/>
      <c r="J390" s="11"/>
      <c r="K390" s="11"/>
      <c r="L390" s="11"/>
      <c r="M390" s="11"/>
    </row>
    <row r="391" spans="3:13" x14ac:dyDescent="0.25">
      <c r="C391" s="10" t="s">
        <v>251</v>
      </c>
      <c r="D391" s="11"/>
      <c r="E391" s="11"/>
      <c r="F391" s="11"/>
      <c r="G391" s="11"/>
      <c r="H391" s="11"/>
      <c r="I391" s="11"/>
      <c r="J391" s="11"/>
      <c r="K391" s="11"/>
      <c r="L391" s="11"/>
      <c r="M391" s="11"/>
    </row>
    <row r="392" spans="3:13" x14ac:dyDescent="0.25">
      <c r="C392" s="10" t="s">
        <v>252</v>
      </c>
      <c r="D392" s="11"/>
      <c r="E392" s="11"/>
      <c r="F392" s="11"/>
      <c r="G392" s="11"/>
      <c r="H392" s="11"/>
      <c r="I392" s="11"/>
      <c r="J392" s="11"/>
      <c r="K392" s="11"/>
      <c r="L392" s="11"/>
      <c r="M392" s="11"/>
    </row>
    <row r="393" spans="3:13" x14ac:dyDescent="0.25">
      <c r="C393" s="10" t="s">
        <v>253</v>
      </c>
      <c r="D393" s="11"/>
      <c r="E393" s="11"/>
      <c r="F393" s="11"/>
      <c r="G393" s="11"/>
      <c r="H393" s="11"/>
      <c r="I393" s="11"/>
      <c r="J393" s="11"/>
      <c r="K393" s="11"/>
      <c r="L393" s="11"/>
      <c r="M393" s="11"/>
    </row>
    <row r="394" spans="3:13" x14ac:dyDescent="0.25">
      <c r="C394" s="10" t="s">
        <v>254</v>
      </c>
      <c r="D394" s="11"/>
      <c r="E394" s="11"/>
      <c r="F394" s="11"/>
      <c r="G394" s="11"/>
      <c r="H394" s="11"/>
      <c r="I394" s="11"/>
      <c r="J394" s="11"/>
      <c r="K394" s="11"/>
      <c r="L394" s="11"/>
      <c r="M394" s="11"/>
    </row>
    <row r="395" spans="3:13" x14ac:dyDescent="0.25">
      <c r="C395" s="10" t="s">
        <v>255</v>
      </c>
      <c r="D395" s="11"/>
      <c r="E395" s="11"/>
      <c r="F395" s="11"/>
      <c r="G395" s="11"/>
      <c r="H395" s="11"/>
      <c r="I395" s="11"/>
      <c r="J395" s="11"/>
      <c r="K395" s="11"/>
      <c r="L395" s="11"/>
      <c r="M395" s="11"/>
    </row>
    <row r="396" spans="3:13" x14ac:dyDescent="0.25">
      <c r="C396" s="10" t="s">
        <v>256</v>
      </c>
      <c r="D396" s="11"/>
      <c r="E396" s="11"/>
      <c r="F396" s="11"/>
      <c r="G396" s="11"/>
      <c r="H396" s="11"/>
      <c r="I396" s="11"/>
      <c r="J396" s="11"/>
      <c r="K396" s="11"/>
      <c r="L396" s="11"/>
      <c r="M396" s="11"/>
    </row>
    <row r="397" spans="3:13" x14ac:dyDescent="0.25">
      <c r="C397" s="10" t="s">
        <v>257</v>
      </c>
      <c r="D397" s="11"/>
      <c r="E397" s="11"/>
      <c r="F397" s="11"/>
      <c r="G397" s="11"/>
      <c r="H397" s="11"/>
      <c r="I397" s="11"/>
      <c r="J397" s="11"/>
      <c r="K397" s="11"/>
      <c r="L397" s="11"/>
      <c r="M397" s="11"/>
    </row>
    <row r="398" spans="3:13" x14ac:dyDescent="0.25">
      <c r="C398" s="10" t="s">
        <v>258</v>
      </c>
      <c r="D398" s="11"/>
      <c r="E398" s="11"/>
      <c r="F398" s="11"/>
      <c r="G398" s="11"/>
      <c r="H398" s="11"/>
      <c r="I398" s="11"/>
      <c r="J398" s="11"/>
      <c r="K398" s="11"/>
      <c r="L398" s="11"/>
      <c r="M398" s="11"/>
    </row>
    <row r="399" spans="3:13" x14ac:dyDescent="0.25">
      <c r="C399" s="10" t="s">
        <v>259</v>
      </c>
      <c r="D399" s="11"/>
      <c r="E399" s="11"/>
      <c r="F399" s="11"/>
      <c r="G399" s="11"/>
      <c r="H399" s="11"/>
      <c r="I399" s="11"/>
      <c r="J399" s="11"/>
      <c r="K399" s="11"/>
      <c r="L399" s="11"/>
      <c r="M399" s="11"/>
    </row>
    <row r="400" spans="3:13" x14ac:dyDescent="0.25">
      <c r="C400" s="10" t="s">
        <v>260</v>
      </c>
      <c r="D400" s="11"/>
      <c r="E400" s="11"/>
      <c r="F400" s="11"/>
      <c r="G400" s="11"/>
      <c r="H400" s="11"/>
      <c r="I400" s="11"/>
      <c r="J400" s="11"/>
      <c r="K400" s="11"/>
      <c r="L400" s="11"/>
      <c r="M400" s="11"/>
    </row>
    <row r="401" spans="3:13" x14ac:dyDescent="0.25">
      <c r="C401" s="10" t="s">
        <v>261</v>
      </c>
      <c r="D401" s="11"/>
      <c r="E401" s="11"/>
      <c r="F401" s="11"/>
      <c r="G401" s="11"/>
      <c r="H401" s="11"/>
      <c r="I401" s="11"/>
      <c r="J401" s="11"/>
      <c r="K401" s="11"/>
      <c r="L401" s="11"/>
      <c r="M401" s="11"/>
    </row>
    <row r="402" spans="3:13" x14ac:dyDescent="0.25">
      <c r="C402" s="10" t="s">
        <v>262</v>
      </c>
      <c r="D402" s="11"/>
      <c r="E402" s="11"/>
      <c r="F402" s="11"/>
      <c r="G402" s="11"/>
      <c r="H402" s="11"/>
      <c r="I402" s="11"/>
      <c r="J402" s="11"/>
      <c r="K402" s="11"/>
      <c r="L402" s="11"/>
      <c r="M402" s="11"/>
    </row>
    <row r="403" spans="3:13" x14ac:dyDescent="0.25">
      <c r="C403" s="10" t="s">
        <v>263</v>
      </c>
      <c r="D403" s="11"/>
      <c r="E403" s="11"/>
      <c r="F403" s="11"/>
      <c r="G403" s="11"/>
      <c r="H403" s="11"/>
      <c r="I403" s="11"/>
      <c r="J403" s="11"/>
      <c r="K403" s="11"/>
      <c r="L403" s="11"/>
      <c r="M403" s="11"/>
    </row>
    <row r="404" spans="3:13" x14ac:dyDescent="0.25">
      <c r="C404" s="10" t="s">
        <v>264</v>
      </c>
      <c r="D404" s="11"/>
      <c r="E404" s="11"/>
      <c r="F404" s="11"/>
      <c r="G404" s="11"/>
      <c r="H404" s="11"/>
      <c r="I404" s="11"/>
      <c r="J404" s="11"/>
      <c r="K404" s="11"/>
      <c r="L404" s="11"/>
      <c r="M404" s="11"/>
    </row>
    <row r="405" spans="3:13" x14ac:dyDescent="0.25">
      <c r="C405" s="10" t="s">
        <v>265</v>
      </c>
      <c r="D405" s="11"/>
      <c r="E405" s="11"/>
      <c r="F405" s="11"/>
      <c r="G405" s="11"/>
      <c r="H405" s="11"/>
      <c r="I405" s="11"/>
      <c r="J405" s="11"/>
      <c r="K405" s="11"/>
      <c r="L405" s="11"/>
      <c r="M405" s="11"/>
    </row>
    <row r="406" spans="3:13" x14ac:dyDescent="0.25">
      <c r="C406" s="10" t="s">
        <v>266</v>
      </c>
      <c r="D406" s="11"/>
      <c r="E406" s="11"/>
      <c r="F406" s="11"/>
      <c r="G406" s="11"/>
      <c r="H406" s="11"/>
      <c r="I406" s="11"/>
      <c r="J406" s="11"/>
      <c r="K406" s="11"/>
      <c r="L406" s="11"/>
      <c r="M406" s="11"/>
    </row>
    <row r="407" spans="3:13" x14ac:dyDescent="0.25">
      <c r="C407" s="10" t="s">
        <v>267</v>
      </c>
      <c r="D407" s="11"/>
      <c r="E407" s="11"/>
      <c r="F407" s="11"/>
      <c r="G407" s="11"/>
      <c r="H407" s="11"/>
      <c r="I407" s="11"/>
      <c r="J407" s="11"/>
      <c r="K407" s="11"/>
      <c r="L407" s="11"/>
      <c r="M407" s="11"/>
    </row>
    <row r="408" spans="3:13" x14ac:dyDescent="0.25">
      <c r="C408" s="10" t="s">
        <v>268</v>
      </c>
      <c r="D408" s="11"/>
      <c r="E408" s="11"/>
      <c r="F408" s="11"/>
      <c r="G408" s="11"/>
      <c r="H408" s="11"/>
      <c r="I408" s="11"/>
      <c r="J408" s="11"/>
      <c r="K408" s="11"/>
      <c r="L408" s="11"/>
      <c r="M408" s="11"/>
    </row>
    <row r="409" spans="3:13" x14ac:dyDescent="0.25">
      <c r="C409" s="10" t="s">
        <v>269</v>
      </c>
      <c r="D409" s="11"/>
      <c r="E409" s="11"/>
      <c r="F409" s="11"/>
      <c r="G409" s="11"/>
      <c r="H409" s="11"/>
      <c r="I409" s="11"/>
      <c r="J409" s="11"/>
      <c r="K409" s="11"/>
      <c r="L409" s="11"/>
      <c r="M409" s="11"/>
    </row>
    <row r="410" spans="3:13" x14ac:dyDescent="0.25">
      <c r="C410" s="10" t="s">
        <v>270</v>
      </c>
      <c r="D410" s="11"/>
      <c r="E410" s="11"/>
      <c r="F410" s="11"/>
      <c r="G410" s="11"/>
      <c r="H410" s="11"/>
      <c r="I410" s="11"/>
      <c r="J410" s="11"/>
      <c r="K410" s="11"/>
      <c r="L410" s="11"/>
      <c r="M410" s="11"/>
    </row>
    <row r="411" spans="3:13" x14ac:dyDescent="0.25">
      <c r="C411" s="10" t="s">
        <v>271</v>
      </c>
      <c r="D411" s="11"/>
      <c r="E411" s="11"/>
      <c r="F411" s="11"/>
      <c r="G411" s="11"/>
      <c r="H411" s="11"/>
      <c r="I411" s="11"/>
      <c r="J411" s="11"/>
      <c r="K411" s="11"/>
      <c r="L411" s="11"/>
      <c r="M411" s="11"/>
    </row>
    <row r="412" spans="3:13" x14ac:dyDescent="0.25">
      <c r="C412" s="10" t="s">
        <v>272</v>
      </c>
      <c r="D412" s="11"/>
      <c r="E412" s="11"/>
      <c r="F412" s="11"/>
      <c r="G412" s="11"/>
      <c r="H412" s="11"/>
      <c r="I412" s="11"/>
      <c r="J412" s="11"/>
      <c r="K412" s="11"/>
      <c r="L412" s="11"/>
      <c r="M412" s="11"/>
    </row>
    <row r="413" spans="3:13" x14ac:dyDescent="0.25">
      <c r="C413" s="10" t="s">
        <v>273</v>
      </c>
      <c r="D413" s="11"/>
      <c r="E413" s="11"/>
      <c r="F413" s="11"/>
      <c r="G413" s="11"/>
      <c r="H413" s="11"/>
      <c r="I413" s="11"/>
      <c r="J413" s="11"/>
      <c r="K413" s="11"/>
      <c r="L413" s="11"/>
      <c r="M413" s="11"/>
    </row>
    <row r="414" spans="3:13" x14ac:dyDescent="0.25">
      <c r="C414" s="10" t="s">
        <v>274</v>
      </c>
      <c r="D414" s="11"/>
      <c r="E414" s="11"/>
      <c r="F414" s="11"/>
      <c r="G414" s="11"/>
      <c r="H414" s="11"/>
      <c r="I414" s="11"/>
      <c r="J414" s="11"/>
      <c r="K414" s="11"/>
      <c r="L414" s="11"/>
      <c r="M414" s="11"/>
    </row>
    <row r="415" spans="3:13" x14ac:dyDescent="0.25">
      <c r="C415" s="10" t="s">
        <v>275</v>
      </c>
      <c r="D415" s="11"/>
      <c r="E415" s="11"/>
      <c r="F415" s="11"/>
      <c r="G415" s="11"/>
      <c r="H415" s="11"/>
      <c r="I415" s="11"/>
      <c r="J415" s="11"/>
      <c r="K415" s="11"/>
      <c r="L415" s="11"/>
      <c r="M415" s="11"/>
    </row>
    <row r="416" spans="3:13" x14ac:dyDescent="0.25">
      <c r="C416" s="10" t="s">
        <v>276</v>
      </c>
      <c r="D416" s="11"/>
      <c r="E416" s="11"/>
      <c r="F416" s="11"/>
      <c r="G416" s="11"/>
      <c r="H416" s="11"/>
      <c r="I416" s="11"/>
      <c r="J416" s="11"/>
      <c r="K416" s="11"/>
      <c r="L416" s="11"/>
      <c r="M416" s="11"/>
    </row>
    <row r="417" spans="3:13" x14ac:dyDescent="0.25">
      <c r="C417" s="10" t="s">
        <v>277</v>
      </c>
      <c r="D417" s="11"/>
      <c r="E417" s="11"/>
      <c r="F417" s="11"/>
      <c r="G417" s="11"/>
      <c r="H417" s="11"/>
      <c r="I417" s="11"/>
      <c r="J417" s="11"/>
      <c r="K417" s="11"/>
      <c r="L417" s="11"/>
      <c r="M417" s="11"/>
    </row>
    <row r="418" spans="3:13" x14ac:dyDescent="0.25">
      <c r="C418" s="10" t="s">
        <v>278</v>
      </c>
      <c r="D418" s="11"/>
      <c r="E418" s="11"/>
      <c r="F418" s="11"/>
      <c r="G418" s="11"/>
      <c r="H418" s="11"/>
      <c r="I418" s="11"/>
      <c r="J418" s="11"/>
      <c r="K418" s="11"/>
      <c r="L418" s="11"/>
      <c r="M418" s="11"/>
    </row>
    <row r="419" spans="3:13" x14ac:dyDescent="0.25">
      <c r="C419" s="10" t="s">
        <v>279</v>
      </c>
      <c r="D419" s="11"/>
      <c r="E419" s="11"/>
      <c r="F419" s="11"/>
      <c r="G419" s="11"/>
      <c r="H419" s="11"/>
      <c r="I419" s="11"/>
      <c r="J419" s="11"/>
      <c r="K419" s="11"/>
      <c r="L419" s="11"/>
      <c r="M419" s="11"/>
    </row>
    <row r="420" spans="3:13" x14ac:dyDescent="0.25">
      <c r="C420" s="10" t="s">
        <v>280</v>
      </c>
      <c r="D420" s="11"/>
      <c r="E420" s="11"/>
      <c r="F420" s="11"/>
      <c r="G420" s="11"/>
      <c r="H420" s="11"/>
      <c r="I420" s="11"/>
      <c r="J420" s="11"/>
      <c r="K420" s="11"/>
      <c r="L420" s="11"/>
      <c r="M420" s="11"/>
    </row>
    <row r="421" spans="3:13" x14ac:dyDescent="0.25">
      <c r="C421" s="10" t="s">
        <v>281</v>
      </c>
      <c r="D421" s="11"/>
      <c r="E421" s="11"/>
      <c r="F421" s="11"/>
      <c r="G421" s="11"/>
      <c r="H421" s="11"/>
      <c r="I421" s="11"/>
      <c r="J421" s="11"/>
      <c r="K421" s="11"/>
      <c r="L421" s="11"/>
      <c r="M421" s="11"/>
    </row>
    <row r="422" spans="3:13" x14ac:dyDescent="0.25">
      <c r="C422" s="10" t="s">
        <v>282</v>
      </c>
      <c r="D422" s="11"/>
      <c r="E422" s="11"/>
      <c r="F422" s="11"/>
      <c r="G422" s="11"/>
      <c r="H422" s="11"/>
      <c r="I422" s="11"/>
      <c r="J422" s="11"/>
      <c r="K422" s="11"/>
      <c r="L422" s="11"/>
      <c r="M422" s="11"/>
    </row>
    <row r="423" spans="3:13" x14ac:dyDescent="0.25">
      <c r="C423" s="10" t="s">
        <v>283</v>
      </c>
      <c r="D423" s="11"/>
      <c r="E423" s="11"/>
      <c r="F423" s="11"/>
      <c r="G423" s="11"/>
      <c r="H423" s="11"/>
      <c r="I423" s="11"/>
      <c r="J423" s="11"/>
      <c r="K423" s="11"/>
      <c r="L423" s="11"/>
      <c r="M423" s="11"/>
    </row>
    <row r="424" spans="3:13" x14ac:dyDescent="0.25">
      <c r="C424" s="10" t="s">
        <v>284</v>
      </c>
      <c r="D424" s="11"/>
      <c r="E424" s="11"/>
      <c r="F424" s="11"/>
      <c r="G424" s="11"/>
      <c r="H424" s="11"/>
      <c r="I424" s="11"/>
      <c r="J424" s="11"/>
      <c r="K424" s="11"/>
      <c r="L424" s="11"/>
      <c r="M424" s="11"/>
    </row>
    <row r="425" spans="3:13" x14ac:dyDescent="0.25">
      <c r="C425" s="10" t="s">
        <v>285</v>
      </c>
      <c r="D425" s="11"/>
      <c r="E425" s="11"/>
      <c r="F425" s="11"/>
      <c r="G425" s="11"/>
      <c r="H425" s="11"/>
      <c r="I425" s="11"/>
      <c r="J425" s="11"/>
      <c r="K425" s="11"/>
      <c r="L425" s="11"/>
      <c r="M425" s="11"/>
    </row>
    <row r="426" spans="3:13" x14ac:dyDescent="0.25">
      <c r="C426" s="10" t="s">
        <v>286</v>
      </c>
      <c r="D426" s="11"/>
      <c r="E426" s="11"/>
      <c r="F426" s="11"/>
      <c r="G426" s="11"/>
      <c r="H426" s="11"/>
      <c r="I426" s="11"/>
      <c r="J426" s="11"/>
      <c r="K426" s="11"/>
      <c r="L426" s="11"/>
      <c r="M426" s="11"/>
    </row>
    <row r="427" spans="3:13" x14ac:dyDescent="0.25">
      <c r="C427" s="10" t="s">
        <v>287</v>
      </c>
      <c r="D427" s="11"/>
      <c r="E427" s="11"/>
      <c r="F427" s="11"/>
      <c r="G427" s="11"/>
      <c r="H427" s="11"/>
      <c r="I427" s="11"/>
      <c r="J427" s="11"/>
      <c r="K427" s="11"/>
      <c r="L427" s="11"/>
      <c r="M427" s="11"/>
    </row>
    <row r="428" spans="3:13" x14ac:dyDescent="0.25">
      <c r="C428" s="10" t="s">
        <v>288</v>
      </c>
      <c r="D428" s="11"/>
      <c r="E428" s="11"/>
      <c r="F428" s="11"/>
      <c r="G428" s="11"/>
      <c r="H428" s="11"/>
      <c r="I428" s="11"/>
      <c r="J428" s="11"/>
      <c r="K428" s="11"/>
      <c r="L428" s="11"/>
      <c r="M428" s="11"/>
    </row>
    <row r="429" spans="3:13" x14ac:dyDescent="0.25">
      <c r="C429" s="10" t="s">
        <v>289</v>
      </c>
      <c r="D429" s="11"/>
      <c r="E429" s="11"/>
      <c r="F429" s="11"/>
      <c r="G429" s="11"/>
      <c r="H429" s="11"/>
      <c r="I429" s="11"/>
      <c r="J429" s="11"/>
      <c r="K429" s="11"/>
      <c r="L429" s="11"/>
      <c r="M429" s="11"/>
    </row>
    <row r="430" spans="3:13" x14ac:dyDescent="0.25">
      <c r="C430" s="10" t="s">
        <v>290</v>
      </c>
      <c r="D430" s="11"/>
      <c r="E430" s="11"/>
      <c r="F430" s="11"/>
      <c r="G430" s="11"/>
      <c r="H430" s="11"/>
      <c r="I430" s="11"/>
      <c r="J430" s="11"/>
      <c r="K430" s="11"/>
      <c r="L430" s="11"/>
      <c r="M430" s="11"/>
    </row>
    <row r="431" spans="3:13" x14ac:dyDescent="0.25">
      <c r="C431" s="10" t="s">
        <v>291</v>
      </c>
      <c r="D431" s="11"/>
      <c r="E431" s="11"/>
      <c r="F431" s="11"/>
      <c r="G431" s="11"/>
      <c r="H431" s="11"/>
      <c r="I431" s="11"/>
      <c r="J431" s="11"/>
      <c r="K431" s="11"/>
      <c r="L431" s="11"/>
      <c r="M431" s="11"/>
    </row>
    <row r="432" spans="3:13" x14ac:dyDescent="0.25">
      <c r="C432" s="10" t="s">
        <v>292</v>
      </c>
      <c r="D432" s="11"/>
      <c r="E432" s="11"/>
      <c r="F432" s="11"/>
      <c r="G432" s="11"/>
      <c r="H432" s="11"/>
      <c r="I432" s="11"/>
      <c r="J432" s="11"/>
      <c r="K432" s="11"/>
      <c r="L432" s="11"/>
      <c r="M432" s="11"/>
    </row>
    <row r="433" spans="3:13" x14ac:dyDescent="0.25">
      <c r="C433" s="10" t="s">
        <v>293</v>
      </c>
      <c r="D433" s="11"/>
      <c r="E433" s="11"/>
      <c r="F433" s="11"/>
      <c r="G433" s="11"/>
      <c r="H433" s="11"/>
      <c r="I433" s="11"/>
      <c r="J433" s="11"/>
      <c r="K433" s="11"/>
      <c r="L433" s="11"/>
      <c r="M433" s="11"/>
    </row>
    <row r="434" spans="3:13" x14ac:dyDescent="0.25">
      <c r="C434" s="10" t="s">
        <v>294</v>
      </c>
      <c r="D434" s="11"/>
      <c r="E434" s="11"/>
      <c r="F434" s="11"/>
      <c r="G434" s="11"/>
      <c r="H434" s="11"/>
      <c r="I434" s="11"/>
      <c r="J434" s="11"/>
      <c r="K434" s="11"/>
      <c r="L434" s="11"/>
      <c r="M434" s="11"/>
    </row>
    <row r="435" spans="3:13" x14ac:dyDescent="0.25">
      <c r="C435" s="10" t="s">
        <v>295</v>
      </c>
      <c r="D435" s="11"/>
      <c r="E435" s="11"/>
      <c r="F435" s="11"/>
      <c r="G435" s="11"/>
      <c r="H435" s="11"/>
      <c r="I435" s="11"/>
      <c r="J435" s="11"/>
      <c r="K435" s="11"/>
      <c r="L435" s="11"/>
      <c r="M435" s="11"/>
    </row>
    <row r="436" spans="3:13" x14ac:dyDescent="0.25">
      <c r="C436" s="10" t="s">
        <v>296</v>
      </c>
      <c r="D436" s="11"/>
      <c r="E436" s="11"/>
      <c r="F436" s="11"/>
      <c r="G436" s="11"/>
      <c r="H436" s="11"/>
      <c r="I436" s="11"/>
      <c r="J436" s="11"/>
      <c r="K436" s="11"/>
      <c r="L436" s="11"/>
      <c r="M436" s="11"/>
    </row>
    <row r="437" spans="3:13" x14ac:dyDescent="0.25">
      <c r="C437" s="10" t="s">
        <v>297</v>
      </c>
      <c r="D437" s="11"/>
      <c r="E437" s="11"/>
      <c r="F437" s="11"/>
      <c r="G437" s="11"/>
      <c r="H437" s="11"/>
      <c r="I437" s="11"/>
      <c r="J437" s="11"/>
      <c r="K437" s="11"/>
      <c r="L437" s="11"/>
      <c r="M437" s="11"/>
    </row>
    <row r="438" spans="3:13" x14ac:dyDescent="0.25">
      <c r="C438" s="10" t="s">
        <v>298</v>
      </c>
      <c r="D438" s="11"/>
      <c r="E438" s="11"/>
      <c r="F438" s="11"/>
      <c r="G438" s="11"/>
      <c r="H438" s="11"/>
      <c r="I438" s="11"/>
      <c r="J438" s="11"/>
      <c r="K438" s="11"/>
      <c r="L438" s="11"/>
      <c r="M438" s="11"/>
    </row>
    <row r="439" spans="3:13" x14ac:dyDescent="0.25">
      <c r="C439" s="10" t="s">
        <v>299</v>
      </c>
      <c r="D439" s="11"/>
      <c r="E439" s="11"/>
      <c r="F439" s="11"/>
      <c r="G439" s="11"/>
      <c r="H439" s="11"/>
      <c r="I439" s="11"/>
      <c r="J439" s="11"/>
      <c r="K439" s="11"/>
      <c r="L439" s="11"/>
      <c r="M439" s="11"/>
    </row>
    <row r="440" spans="3:13" x14ac:dyDescent="0.25">
      <c r="C440" s="10" t="s">
        <v>300</v>
      </c>
      <c r="D440" s="11"/>
      <c r="E440" s="11"/>
      <c r="F440" s="11"/>
      <c r="G440" s="11"/>
      <c r="H440" s="11"/>
      <c r="I440" s="11"/>
      <c r="J440" s="11"/>
      <c r="K440" s="11"/>
      <c r="L440" s="11"/>
      <c r="M440" s="11"/>
    </row>
    <row r="441" spans="3:13" x14ac:dyDescent="0.25">
      <c r="C441" s="10" t="s">
        <v>301</v>
      </c>
      <c r="D441" s="11"/>
      <c r="E441" s="11"/>
      <c r="F441" s="11"/>
      <c r="G441" s="11"/>
      <c r="H441" s="11"/>
      <c r="I441" s="11"/>
      <c r="J441" s="11"/>
      <c r="K441" s="11"/>
      <c r="L441" s="11"/>
      <c r="M441" s="11"/>
    </row>
    <row r="442" spans="3:13" x14ac:dyDescent="0.25">
      <c r="C442" s="10" t="s">
        <v>302</v>
      </c>
      <c r="D442" s="11"/>
      <c r="E442" s="11"/>
      <c r="F442" s="11"/>
      <c r="G442" s="11"/>
      <c r="H442" s="11"/>
      <c r="I442" s="11"/>
      <c r="J442" s="11"/>
      <c r="K442" s="11"/>
      <c r="L442" s="11"/>
      <c r="M442" s="11"/>
    </row>
    <row r="443" spans="3:13" x14ac:dyDescent="0.25">
      <c r="C443" s="10" t="s">
        <v>303</v>
      </c>
      <c r="D443" s="11"/>
      <c r="E443" s="11"/>
      <c r="F443" s="11"/>
      <c r="G443" s="11"/>
      <c r="H443" s="11"/>
      <c r="I443" s="11"/>
      <c r="J443" s="11"/>
      <c r="K443" s="11"/>
      <c r="L443" s="11"/>
      <c r="M443" s="11"/>
    </row>
    <row r="444" spans="3:13" x14ac:dyDescent="0.25">
      <c r="C444" s="10" t="s">
        <v>304</v>
      </c>
      <c r="D444" s="11"/>
      <c r="E444" s="11"/>
      <c r="F444" s="11"/>
      <c r="G444" s="11"/>
      <c r="H444" s="11"/>
      <c r="I444" s="11"/>
      <c r="J444" s="11"/>
      <c r="K444" s="11"/>
      <c r="L444" s="11"/>
      <c r="M444" s="11"/>
    </row>
    <row r="445" spans="3:13" x14ac:dyDescent="0.25">
      <c r="C445" s="10" t="s">
        <v>305</v>
      </c>
      <c r="D445" s="11"/>
      <c r="E445" s="11"/>
      <c r="F445" s="11"/>
      <c r="G445" s="11"/>
      <c r="H445" s="11"/>
      <c r="I445" s="11"/>
      <c r="J445" s="11"/>
      <c r="K445" s="11"/>
      <c r="L445" s="11"/>
      <c r="M445" s="11"/>
    </row>
    <row r="446" spans="3:13" x14ac:dyDescent="0.25">
      <c r="C446" s="10" t="s">
        <v>306</v>
      </c>
      <c r="D446" s="11"/>
      <c r="E446" s="11"/>
      <c r="F446" s="11"/>
      <c r="G446" s="11"/>
      <c r="H446" s="11"/>
      <c r="I446" s="11"/>
      <c r="J446" s="11"/>
      <c r="K446" s="11"/>
      <c r="L446" s="11"/>
      <c r="M446" s="11"/>
    </row>
    <row r="447" spans="3:13" x14ac:dyDescent="0.25">
      <c r="C447" s="10" t="s">
        <v>307</v>
      </c>
      <c r="D447" s="11"/>
      <c r="E447" s="11"/>
      <c r="F447" s="11"/>
      <c r="G447" s="11"/>
      <c r="H447" s="11"/>
      <c r="I447" s="11"/>
      <c r="J447" s="11"/>
      <c r="K447" s="11"/>
      <c r="L447" s="11"/>
      <c r="M447" s="11"/>
    </row>
    <row r="448" spans="3:13" x14ac:dyDescent="0.25">
      <c r="C448" s="10" t="s">
        <v>308</v>
      </c>
      <c r="D448" s="11"/>
      <c r="E448" s="11"/>
      <c r="F448" s="11"/>
      <c r="G448" s="11"/>
      <c r="H448" s="11"/>
      <c r="I448" s="11"/>
      <c r="J448" s="11"/>
      <c r="K448" s="11"/>
      <c r="L448" s="11"/>
      <c r="M448" s="11"/>
    </row>
    <row r="449" spans="3:13" x14ac:dyDescent="0.25">
      <c r="C449" s="10" t="s">
        <v>309</v>
      </c>
      <c r="D449" s="11"/>
      <c r="E449" s="11"/>
      <c r="F449" s="11"/>
      <c r="G449" s="11"/>
      <c r="H449" s="11"/>
      <c r="I449" s="11"/>
      <c r="J449" s="11"/>
      <c r="K449" s="11"/>
      <c r="L449" s="11"/>
      <c r="M449" s="11"/>
    </row>
    <row r="450" spans="3:13" x14ac:dyDescent="0.25">
      <c r="C450" s="10" t="s">
        <v>310</v>
      </c>
      <c r="D450" s="11"/>
      <c r="E450" s="11"/>
      <c r="F450" s="11"/>
      <c r="G450" s="11"/>
      <c r="H450" s="11"/>
      <c r="I450" s="11"/>
      <c r="J450" s="11"/>
      <c r="K450" s="11"/>
      <c r="L450" s="11"/>
      <c r="M450" s="11"/>
    </row>
    <row r="451" spans="3:13" x14ac:dyDescent="0.25">
      <c r="C451" s="10" t="s">
        <v>311</v>
      </c>
      <c r="D451" s="11"/>
      <c r="E451" s="11"/>
      <c r="F451" s="11"/>
      <c r="G451" s="11"/>
      <c r="H451" s="11"/>
      <c r="I451" s="11"/>
      <c r="J451" s="11"/>
      <c r="K451" s="11"/>
      <c r="L451" s="11"/>
      <c r="M451" s="11"/>
    </row>
    <row r="452" spans="3:13" x14ac:dyDescent="0.25">
      <c r="C452" s="10" t="s">
        <v>312</v>
      </c>
      <c r="D452" s="11"/>
      <c r="E452" s="11"/>
      <c r="F452" s="11"/>
      <c r="G452" s="11"/>
      <c r="H452" s="11"/>
      <c r="I452" s="11"/>
      <c r="J452" s="11"/>
      <c r="K452" s="11"/>
      <c r="L452" s="11"/>
      <c r="M452" s="11"/>
    </row>
    <row r="453" spans="3:13" x14ac:dyDescent="0.25">
      <c r="C453" s="10" t="s">
        <v>313</v>
      </c>
      <c r="D453" s="11"/>
      <c r="E453" s="11"/>
      <c r="F453" s="11"/>
      <c r="G453" s="11"/>
      <c r="H453" s="11"/>
      <c r="I453" s="11"/>
      <c r="J453" s="11"/>
      <c r="K453" s="11"/>
      <c r="L453" s="11"/>
      <c r="M453" s="11"/>
    </row>
    <row r="454" spans="3:13" x14ac:dyDescent="0.25">
      <c r="C454" s="10" t="s">
        <v>314</v>
      </c>
      <c r="D454" s="11"/>
      <c r="E454" s="11"/>
      <c r="F454" s="11"/>
      <c r="G454" s="11"/>
      <c r="H454" s="11"/>
      <c r="I454" s="11"/>
      <c r="J454" s="11"/>
      <c r="K454" s="11"/>
      <c r="L454" s="11"/>
      <c r="M454" s="11"/>
    </row>
    <row r="455" spans="3:13" x14ac:dyDescent="0.25">
      <c r="C455" s="10" t="s">
        <v>315</v>
      </c>
      <c r="D455" s="11"/>
      <c r="E455" s="11"/>
      <c r="F455" s="11"/>
      <c r="G455" s="11"/>
      <c r="H455" s="11"/>
      <c r="I455" s="11"/>
      <c r="J455" s="11"/>
      <c r="K455" s="11"/>
      <c r="L455" s="11"/>
      <c r="M455" s="11"/>
    </row>
    <row r="456" spans="3:13" x14ac:dyDescent="0.25">
      <c r="C456" s="10" t="s">
        <v>316</v>
      </c>
      <c r="D456" s="11"/>
      <c r="E456" s="11"/>
      <c r="F456" s="11"/>
      <c r="G456" s="11"/>
      <c r="H456" s="11"/>
      <c r="I456" s="11"/>
      <c r="J456" s="11"/>
      <c r="K456" s="11"/>
      <c r="L456" s="11"/>
      <c r="M456" s="11"/>
    </row>
    <row r="457" spans="3:13" x14ac:dyDescent="0.25">
      <c r="C457" s="10" t="s">
        <v>317</v>
      </c>
      <c r="D457" s="11"/>
      <c r="E457" s="11"/>
      <c r="F457" s="11"/>
      <c r="G457" s="11"/>
      <c r="H457" s="11"/>
      <c r="I457" s="11"/>
      <c r="J457" s="11"/>
      <c r="K457" s="11"/>
      <c r="L457" s="11"/>
      <c r="M457" s="11"/>
    </row>
    <row r="458" spans="3:13" x14ac:dyDescent="0.25">
      <c r="C458" s="10" t="s">
        <v>318</v>
      </c>
      <c r="D458" s="11"/>
      <c r="E458" s="11"/>
      <c r="F458" s="11"/>
      <c r="G458" s="11"/>
      <c r="H458" s="11"/>
      <c r="I458" s="11"/>
      <c r="J458" s="11"/>
      <c r="K458" s="11"/>
      <c r="L458" s="11"/>
      <c r="M458" s="11"/>
    </row>
    <row r="459" spans="3:13" x14ac:dyDescent="0.25">
      <c r="C459" s="10" t="s">
        <v>319</v>
      </c>
      <c r="D459" s="11"/>
      <c r="E459" s="11"/>
      <c r="F459" s="11"/>
      <c r="G459" s="11"/>
      <c r="H459" s="11"/>
      <c r="I459" s="11"/>
      <c r="J459" s="11"/>
      <c r="K459" s="11"/>
      <c r="L459" s="11"/>
      <c r="M459" s="11"/>
    </row>
    <row r="460" spans="3:13" x14ac:dyDescent="0.25">
      <c r="C460" s="10" t="s">
        <v>320</v>
      </c>
      <c r="D460" s="11"/>
      <c r="E460" s="11"/>
      <c r="F460" s="11"/>
      <c r="G460" s="11"/>
      <c r="H460" s="11"/>
      <c r="I460" s="11"/>
      <c r="J460" s="11"/>
      <c r="K460" s="11"/>
      <c r="L460" s="11"/>
      <c r="M460" s="11"/>
    </row>
    <row r="461" spans="3:13" x14ac:dyDescent="0.25">
      <c r="C461" s="10" t="s">
        <v>321</v>
      </c>
      <c r="D461" s="11"/>
      <c r="E461" s="11"/>
      <c r="F461" s="11"/>
      <c r="G461" s="11"/>
      <c r="H461" s="11"/>
      <c r="I461" s="11"/>
      <c r="J461" s="11"/>
      <c r="K461" s="11"/>
      <c r="L461" s="11"/>
      <c r="M461" s="11"/>
    </row>
    <row r="462" spans="3:13" x14ac:dyDescent="0.25">
      <c r="C462" s="10" t="s">
        <v>322</v>
      </c>
      <c r="D462" s="11"/>
      <c r="E462" s="11"/>
      <c r="F462" s="11"/>
      <c r="G462" s="11"/>
      <c r="H462" s="11"/>
      <c r="I462" s="11"/>
      <c r="J462" s="11"/>
      <c r="K462" s="11"/>
      <c r="L462" s="11"/>
      <c r="M462" s="11"/>
    </row>
    <row r="463" spans="3:13" x14ac:dyDescent="0.25">
      <c r="C463" s="10" t="s">
        <v>323</v>
      </c>
      <c r="D463" s="11"/>
      <c r="E463" s="11"/>
      <c r="F463" s="11"/>
      <c r="G463" s="11"/>
      <c r="H463" s="11"/>
      <c r="I463" s="11"/>
      <c r="J463" s="11"/>
      <c r="K463" s="11"/>
      <c r="L463" s="11"/>
      <c r="M463" s="11"/>
    </row>
    <row r="464" spans="3:13" x14ac:dyDescent="0.25">
      <c r="C464" s="10" t="s">
        <v>324</v>
      </c>
      <c r="D464" s="11"/>
      <c r="E464" s="11"/>
      <c r="F464" s="11"/>
      <c r="G464" s="11"/>
      <c r="H464" s="11"/>
      <c r="I464" s="11"/>
      <c r="J464" s="11"/>
      <c r="K464" s="11"/>
      <c r="L464" s="11"/>
      <c r="M464" s="11"/>
    </row>
    <row r="465" spans="3:13" x14ac:dyDescent="0.25">
      <c r="C465" s="10" t="s">
        <v>325</v>
      </c>
      <c r="D465" s="11"/>
      <c r="E465" s="11"/>
      <c r="F465" s="11"/>
      <c r="G465" s="11"/>
      <c r="H465" s="11"/>
      <c r="I465" s="11"/>
      <c r="J465" s="11"/>
      <c r="K465" s="11"/>
      <c r="L465" s="11"/>
      <c r="M465" s="11"/>
    </row>
    <row r="466" spans="3:13" x14ac:dyDescent="0.25">
      <c r="C466" s="10" t="s">
        <v>326</v>
      </c>
      <c r="D466" s="11"/>
      <c r="E466" s="11"/>
      <c r="F466" s="11"/>
      <c r="G466" s="11"/>
      <c r="H466" s="11"/>
      <c r="I466" s="11"/>
      <c r="J466" s="11"/>
      <c r="K466" s="11"/>
      <c r="L466" s="11"/>
      <c r="M466" s="11"/>
    </row>
    <row r="467" spans="3:13" x14ac:dyDescent="0.25">
      <c r="C467" s="10" t="s">
        <v>327</v>
      </c>
      <c r="D467" s="11"/>
      <c r="E467" s="11"/>
      <c r="F467" s="11"/>
      <c r="G467" s="11"/>
      <c r="H467" s="11"/>
      <c r="I467" s="11"/>
      <c r="J467" s="11"/>
      <c r="K467" s="11"/>
      <c r="L467" s="11"/>
      <c r="M467" s="11"/>
    </row>
    <row r="468" spans="3:13" x14ac:dyDescent="0.25">
      <c r="C468" s="10" t="s">
        <v>328</v>
      </c>
      <c r="D468" s="11"/>
      <c r="E468" s="11"/>
      <c r="F468" s="11"/>
      <c r="G468" s="11"/>
      <c r="H468" s="11"/>
      <c r="I468" s="11"/>
      <c r="J468" s="11"/>
      <c r="K468" s="11"/>
      <c r="L468" s="11"/>
      <c r="M468" s="11"/>
    </row>
    <row r="469" spans="3:13" x14ac:dyDescent="0.25">
      <c r="C469" s="10" t="s">
        <v>329</v>
      </c>
      <c r="D469" s="11"/>
      <c r="E469" s="11"/>
      <c r="F469" s="11"/>
      <c r="G469" s="11"/>
      <c r="H469" s="11"/>
      <c r="I469" s="11"/>
      <c r="J469" s="11"/>
      <c r="K469" s="11"/>
      <c r="L469" s="11"/>
      <c r="M469" s="11"/>
    </row>
    <row r="470" spans="3:13" x14ac:dyDescent="0.25">
      <c r="C470" s="10" t="s">
        <v>330</v>
      </c>
      <c r="D470" s="11"/>
      <c r="E470" s="11"/>
      <c r="F470" s="11"/>
      <c r="G470" s="11"/>
      <c r="H470" s="11"/>
      <c r="I470" s="11"/>
      <c r="J470" s="11"/>
      <c r="K470" s="11"/>
      <c r="L470" s="11"/>
      <c r="M470" s="11"/>
    </row>
    <row r="471" spans="3:13" x14ac:dyDescent="0.25">
      <c r="C471" s="10" t="s">
        <v>331</v>
      </c>
      <c r="D471" s="11"/>
      <c r="E471" s="11"/>
      <c r="F471" s="11"/>
      <c r="G471" s="11"/>
      <c r="H471" s="11"/>
      <c r="I471" s="11"/>
      <c r="J471" s="11"/>
      <c r="K471" s="11"/>
      <c r="L471" s="11"/>
      <c r="M471" s="11"/>
    </row>
    <row r="472" spans="3:13" x14ac:dyDescent="0.25">
      <c r="C472" s="10" t="s">
        <v>332</v>
      </c>
      <c r="D472" s="11"/>
      <c r="E472" s="11"/>
      <c r="F472" s="11"/>
      <c r="G472" s="11"/>
      <c r="H472" s="11"/>
      <c r="I472" s="11"/>
      <c r="J472" s="11"/>
      <c r="K472" s="11"/>
      <c r="L472" s="11"/>
      <c r="M472" s="11"/>
    </row>
    <row r="473" spans="3:13" x14ac:dyDescent="0.25">
      <c r="C473" s="10" t="s">
        <v>333</v>
      </c>
      <c r="D473" s="11"/>
      <c r="E473" s="11"/>
      <c r="F473" s="11"/>
      <c r="G473" s="11"/>
      <c r="H473" s="11"/>
      <c r="I473" s="11"/>
      <c r="J473" s="11"/>
      <c r="K473" s="11"/>
      <c r="L473" s="11"/>
      <c r="M473" s="11"/>
    </row>
    <row r="474" spans="3:13" x14ac:dyDescent="0.25">
      <c r="C474" s="10" t="s">
        <v>334</v>
      </c>
      <c r="D474" s="11"/>
      <c r="E474" s="11"/>
      <c r="F474" s="11"/>
      <c r="G474" s="11"/>
      <c r="H474" s="11"/>
      <c r="I474" s="11"/>
      <c r="J474" s="11"/>
      <c r="K474" s="11"/>
      <c r="L474" s="11"/>
      <c r="M474" s="11"/>
    </row>
    <row r="475" spans="3:13" x14ac:dyDescent="0.25">
      <c r="C475" s="10" t="s">
        <v>335</v>
      </c>
      <c r="D475" s="11"/>
      <c r="E475" s="11"/>
      <c r="F475" s="11"/>
      <c r="G475" s="11"/>
      <c r="H475" s="11"/>
      <c r="I475" s="11"/>
      <c r="J475" s="11"/>
      <c r="K475" s="11"/>
      <c r="L475" s="11"/>
      <c r="M475" s="11"/>
    </row>
    <row r="476" spans="3:13" x14ac:dyDescent="0.25">
      <c r="C476" s="10" t="s">
        <v>336</v>
      </c>
      <c r="D476" s="11"/>
      <c r="E476" s="11"/>
      <c r="F476" s="11"/>
      <c r="G476" s="11"/>
      <c r="H476" s="11"/>
      <c r="I476" s="11"/>
      <c r="J476" s="11"/>
      <c r="K476" s="11"/>
      <c r="L476" s="11"/>
      <c r="M476" s="11"/>
    </row>
    <row r="477" spans="3:13" x14ac:dyDescent="0.25">
      <c r="C477" s="10" t="s">
        <v>337</v>
      </c>
      <c r="D477" s="11"/>
      <c r="E477" s="11"/>
      <c r="F477" s="11"/>
      <c r="G477" s="11"/>
      <c r="H477" s="11"/>
      <c r="I477" s="11"/>
      <c r="J477" s="11"/>
      <c r="K477" s="11"/>
      <c r="L477" s="11"/>
      <c r="M477" s="11"/>
    </row>
    <row r="478" spans="3:13" x14ac:dyDescent="0.25">
      <c r="C478" s="10" t="s">
        <v>338</v>
      </c>
      <c r="D478" s="11"/>
      <c r="E478" s="11"/>
      <c r="F478" s="11"/>
      <c r="G478" s="11"/>
      <c r="H478" s="11"/>
      <c r="I478" s="11"/>
      <c r="J478" s="11"/>
      <c r="K478" s="11"/>
      <c r="L478" s="11"/>
      <c r="M478" s="11"/>
    </row>
    <row r="479" spans="3:13" x14ac:dyDescent="0.25">
      <c r="C479" s="10" t="s">
        <v>339</v>
      </c>
      <c r="D479" s="11"/>
      <c r="E479" s="11"/>
      <c r="F479" s="11"/>
      <c r="G479" s="11"/>
      <c r="H479" s="11"/>
      <c r="I479" s="11"/>
      <c r="J479" s="11"/>
      <c r="K479" s="11"/>
      <c r="L479" s="11"/>
      <c r="M479" s="11"/>
    </row>
    <row r="480" spans="3:13" x14ac:dyDescent="0.25">
      <c r="C480" s="10" t="s">
        <v>340</v>
      </c>
      <c r="D480" s="11"/>
      <c r="E480" s="11"/>
      <c r="F480" s="11"/>
      <c r="G480" s="11"/>
      <c r="H480" s="11"/>
      <c r="I480" s="11"/>
      <c r="J480" s="11"/>
      <c r="K480" s="11"/>
      <c r="L480" s="11"/>
      <c r="M480" s="11"/>
    </row>
    <row r="481" spans="3:13" x14ac:dyDescent="0.25">
      <c r="C481" s="10" t="s">
        <v>341</v>
      </c>
      <c r="D481" s="11"/>
      <c r="E481" s="11"/>
      <c r="F481" s="11"/>
      <c r="G481" s="11"/>
      <c r="H481" s="11"/>
      <c r="I481" s="11"/>
      <c r="J481" s="11"/>
      <c r="K481" s="11"/>
      <c r="L481" s="11"/>
      <c r="M481" s="11"/>
    </row>
    <row r="482" spans="3:13" x14ac:dyDescent="0.25">
      <c r="C482" s="10" t="s">
        <v>342</v>
      </c>
      <c r="D482" s="11"/>
      <c r="E482" s="11"/>
      <c r="F482" s="11"/>
      <c r="G482" s="11"/>
      <c r="H482" s="11"/>
      <c r="I482" s="11"/>
      <c r="J482" s="11"/>
      <c r="K482" s="11"/>
      <c r="L482" s="11"/>
      <c r="M482" s="11"/>
    </row>
    <row r="483" spans="3:13" x14ac:dyDescent="0.25">
      <c r="C483" s="10" t="s">
        <v>343</v>
      </c>
      <c r="D483" s="11"/>
      <c r="E483" s="11"/>
      <c r="F483" s="11"/>
      <c r="G483" s="11"/>
      <c r="H483" s="11"/>
      <c r="I483" s="11"/>
      <c r="J483" s="11"/>
      <c r="K483" s="11"/>
      <c r="L483" s="11"/>
      <c r="M483" s="11"/>
    </row>
    <row r="484" spans="3:13" x14ac:dyDescent="0.25">
      <c r="C484" s="10" t="s">
        <v>344</v>
      </c>
      <c r="D484" s="11"/>
      <c r="E484" s="11"/>
      <c r="F484" s="11"/>
      <c r="G484" s="11"/>
      <c r="H484" s="11"/>
      <c r="I484" s="11"/>
      <c r="J484" s="11"/>
      <c r="K484" s="11"/>
      <c r="L484" s="11"/>
      <c r="M484" s="11"/>
    </row>
    <row r="485" spans="3:13" x14ac:dyDescent="0.25">
      <c r="C485" s="10" t="s">
        <v>345</v>
      </c>
      <c r="D485" s="11"/>
      <c r="E485" s="11"/>
      <c r="F485" s="11"/>
      <c r="G485" s="11"/>
      <c r="H485" s="11"/>
      <c r="I485" s="11"/>
      <c r="J485" s="11"/>
      <c r="K485" s="11"/>
      <c r="L485" s="11"/>
      <c r="M485" s="11"/>
    </row>
    <row r="486" spans="3:13" x14ac:dyDescent="0.25">
      <c r="C486" s="10" t="s">
        <v>346</v>
      </c>
      <c r="D486" s="11"/>
      <c r="E486" s="11"/>
      <c r="F486" s="11"/>
      <c r="G486" s="11"/>
      <c r="H486" s="11"/>
      <c r="I486" s="11"/>
      <c r="J486" s="11"/>
      <c r="K486" s="11"/>
      <c r="L486" s="11"/>
      <c r="M486" s="11"/>
    </row>
    <row r="487" spans="3:13" x14ac:dyDescent="0.25">
      <c r="C487" s="10" t="s">
        <v>347</v>
      </c>
      <c r="D487" s="11"/>
      <c r="E487" s="11"/>
      <c r="F487" s="11"/>
      <c r="G487" s="11"/>
      <c r="H487" s="11"/>
      <c r="I487" s="11"/>
      <c r="J487" s="11"/>
      <c r="K487" s="11"/>
      <c r="L487" s="11"/>
      <c r="M487" s="11"/>
    </row>
    <row r="488" spans="3:13" x14ac:dyDescent="0.25">
      <c r="C488" s="10" t="s">
        <v>348</v>
      </c>
      <c r="D488" s="11"/>
      <c r="E488" s="11"/>
      <c r="F488" s="11"/>
      <c r="G488" s="11"/>
      <c r="H488" s="11"/>
      <c r="I488" s="11"/>
      <c r="J488" s="11"/>
      <c r="K488" s="11"/>
      <c r="L488" s="11"/>
      <c r="M488" s="11"/>
    </row>
    <row r="489" spans="3:13" x14ac:dyDescent="0.25">
      <c r="C489" s="10" t="s">
        <v>349</v>
      </c>
      <c r="D489" s="11"/>
      <c r="E489" s="11"/>
      <c r="F489" s="11"/>
      <c r="G489" s="11"/>
      <c r="H489" s="11"/>
      <c r="I489" s="11"/>
      <c r="J489" s="11"/>
      <c r="K489" s="11"/>
      <c r="L489" s="11"/>
      <c r="M489" s="11"/>
    </row>
    <row r="490" spans="3:13" x14ac:dyDescent="0.25">
      <c r="C490" s="10" t="s">
        <v>350</v>
      </c>
      <c r="D490" s="11"/>
      <c r="E490" s="11"/>
      <c r="F490" s="11"/>
      <c r="G490" s="11"/>
      <c r="H490" s="11"/>
      <c r="I490" s="11"/>
      <c r="J490" s="11"/>
      <c r="K490" s="11"/>
      <c r="L490" s="11"/>
      <c r="M490" s="11"/>
    </row>
    <row r="491" spans="3:13" x14ac:dyDescent="0.25">
      <c r="C491" s="10" t="s">
        <v>351</v>
      </c>
      <c r="D491" s="11"/>
      <c r="E491" s="11"/>
      <c r="F491" s="11"/>
      <c r="G491" s="11"/>
      <c r="H491" s="11"/>
      <c r="I491" s="11"/>
      <c r="J491" s="11"/>
      <c r="K491" s="11"/>
      <c r="L491" s="11"/>
      <c r="M491" s="11"/>
    </row>
    <row r="492" spans="3:13" x14ac:dyDescent="0.25">
      <c r="C492" s="10" t="s">
        <v>352</v>
      </c>
      <c r="D492" s="11"/>
      <c r="E492" s="11"/>
      <c r="F492" s="11"/>
      <c r="G492" s="11"/>
      <c r="H492" s="11"/>
      <c r="I492" s="11"/>
      <c r="J492" s="11"/>
      <c r="K492" s="11"/>
      <c r="L492" s="11"/>
      <c r="M492" s="11"/>
    </row>
    <row r="493" spans="3:13" x14ac:dyDescent="0.25">
      <c r="C493" s="10" t="s">
        <v>353</v>
      </c>
      <c r="D493" s="11"/>
      <c r="E493" s="11"/>
      <c r="F493" s="11"/>
      <c r="G493" s="11"/>
      <c r="H493" s="11"/>
      <c r="I493" s="11"/>
      <c r="J493" s="11"/>
      <c r="K493" s="11"/>
      <c r="L493" s="11"/>
      <c r="M493" s="11"/>
    </row>
    <row r="494" spans="3:13" x14ac:dyDescent="0.25">
      <c r="C494" s="10" t="s">
        <v>354</v>
      </c>
      <c r="D494" s="11"/>
      <c r="E494" s="11"/>
      <c r="F494" s="11"/>
      <c r="G494" s="11"/>
      <c r="H494" s="11"/>
      <c r="I494" s="11"/>
      <c r="J494" s="11"/>
      <c r="K494" s="11"/>
      <c r="L494" s="11"/>
      <c r="M494" s="11"/>
    </row>
    <row r="495" spans="3:13" x14ac:dyDescent="0.25">
      <c r="C495" s="10" t="s">
        <v>355</v>
      </c>
      <c r="D495" s="11"/>
      <c r="E495" s="11"/>
      <c r="F495" s="11"/>
      <c r="G495" s="11"/>
      <c r="H495" s="11"/>
      <c r="I495" s="11"/>
      <c r="J495" s="11"/>
      <c r="K495" s="11"/>
      <c r="L495" s="11"/>
      <c r="M495" s="11"/>
    </row>
    <row r="496" spans="3:13" x14ac:dyDescent="0.25">
      <c r="C496" s="10" t="s">
        <v>356</v>
      </c>
      <c r="D496" s="11"/>
      <c r="E496" s="11"/>
      <c r="F496" s="11"/>
      <c r="G496" s="11"/>
      <c r="H496" s="11"/>
      <c r="I496" s="11"/>
      <c r="J496" s="11"/>
      <c r="K496" s="11"/>
      <c r="L496" s="11"/>
      <c r="M496" s="11"/>
    </row>
    <row r="497" spans="3:13" x14ac:dyDescent="0.25">
      <c r="C497" s="10" t="s">
        <v>357</v>
      </c>
      <c r="D497" s="11"/>
      <c r="E497" s="11"/>
      <c r="F497" s="11"/>
      <c r="G497" s="11"/>
      <c r="H497" s="11"/>
      <c r="I497" s="11"/>
      <c r="J497" s="11"/>
      <c r="K497" s="11"/>
      <c r="L497" s="11"/>
      <c r="M497" s="11"/>
    </row>
    <row r="498" spans="3:13" x14ac:dyDescent="0.25">
      <c r="C498" s="10" t="s">
        <v>358</v>
      </c>
      <c r="D498" s="11"/>
      <c r="E498" s="11"/>
      <c r="F498" s="11"/>
      <c r="G498" s="11"/>
      <c r="H498" s="11"/>
      <c r="I498" s="11"/>
      <c r="J498" s="11"/>
      <c r="K498" s="11"/>
      <c r="L498" s="11"/>
      <c r="M498" s="11"/>
    </row>
    <row r="499" spans="3:13" x14ac:dyDescent="0.25">
      <c r="C499" s="10" t="s">
        <v>359</v>
      </c>
      <c r="D499" s="11"/>
      <c r="E499" s="11"/>
      <c r="F499" s="11"/>
      <c r="G499" s="11"/>
      <c r="H499" s="11"/>
      <c r="I499" s="11"/>
      <c r="J499" s="11"/>
      <c r="K499" s="11"/>
      <c r="L499" s="11"/>
      <c r="M499" s="11"/>
    </row>
    <row r="500" spans="3:13" x14ac:dyDescent="0.25">
      <c r="C500" s="10" t="s">
        <v>360</v>
      </c>
      <c r="D500" s="11"/>
      <c r="E500" s="11"/>
      <c r="F500" s="11"/>
      <c r="G500" s="11"/>
      <c r="H500" s="11"/>
      <c r="I500" s="11"/>
      <c r="J500" s="11"/>
      <c r="K500" s="11"/>
      <c r="L500" s="11"/>
      <c r="M500" s="11"/>
    </row>
    <row r="501" spans="3:13" x14ac:dyDescent="0.25">
      <c r="C501" s="10" t="s">
        <v>361</v>
      </c>
      <c r="D501" s="11"/>
      <c r="E501" s="11"/>
      <c r="F501" s="11"/>
      <c r="G501" s="11"/>
      <c r="H501" s="11"/>
      <c r="I501" s="11"/>
      <c r="J501" s="11"/>
      <c r="K501" s="11"/>
      <c r="L501" s="11"/>
      <c r="M501" s="11"/>
    </row>
    <row r="502" spans="3:13" x14ac:dyDescent="0.25">
      <c r="C502" s="10" t="s">
        <v>362</v>
      </c>
      <c r="D502" s="11"/>
      <c r="E502" s="11"/>
      <c r="F502" s="11"/>
      <c r="G502" s="11"/>
      <c r="H502" s="11"/>
      <c r="I502" s="11"/>
      <c r="J502" s="11"/>
      <c r="K502" s="11"/>
      <c r="L502" s="11"/>
      <c r="M502" s="11"/>
    </row>
    <row r="503" spans="3:13" x14ac:dyDescent="0.25">
      <c r="C503" s="10" t="s">
        <v>363</v>
      </c>
      <c r="D503" s="11"/>
      <c r="E503" s="11"/>
      <c r="F503" s="11"/>
      <c r="G503" s="11"/>
      <c r="H503" s="11"/>
      <c r="I503" s="11"/>
      <c r="J503" s="11"/>
      <c r="K503" s="11"/>
      <c r="L503" s="11"/>
      <c r="M503" s="11"/>
    </row>
    <row r="504" spans="3:13" x14ac:dyDescent="0.25">
      <c r="C504" s="10" t="s">
        <v>364</v>
      </c>
      <c r="D504" s="11"/>
      <c r="E504" s="11"/>
      <c r="F504" s="11"/>
      <c r="G504" s="11"/>
      <c r="H504" s="11"/>
      <c r="I504" s="11"/>
      <c r="J504" s="11"/>
      <c r="K504" s="11"/>
      <c r="L504" s="11"/>
      <c r="M504" s="11"/>
    </row>
    <row r="505" spans="3:13" x14ac:dyDescent="0.25">
      <c r="C505" s="10" t="s">
        <v>365</v>
      </c>
      <c r="D505" s="11"/>
      <c r="E505" s="11"/>
      <c r="F505" s="11"/>
      <c r="G505" s="11"/>
      <c r="H505" s="11"/>
      <c r="I505" s="11"/>
      <c r="J505" s="11"/>
      <c r="K505" s="11"/>
      <c r="L505" s="11"/>
      <c r="M505" s="11"/>
    </row>
    <row r="506" spans="3:13" x14ac:dyDescent="0.25">
      <c r="C506" s="10" t="s">
        <v>366</v>
      </c>
      <c r="D506" s="11"/>
      <c r="E506" s="11"/>
      <c r="F506" s="11"/>
      <c r="G506" s="11"/>
      <c r="H506" s="11"/>
      <c r="I506" s="11"/>
      <c r="J506" s="11"/>
      <c r="K506" s="11"/>
      <c r="L506" s="11"/>
      <c r="M506" s="11"/>
    </row>
    <row r="507" spans="3:13" x14ac:dyDescent="0.25">
      <c r="C507" s="10" t="s">
        <v>367</v>
      </c>
      <c r="D507" s="11"/>
      <c r="E507" s="11"/>
      <c r="F507" s="11"/>
      <c r="G507" s="11"/>
      <c r="H507" s="11"/>
      <c r="I507" s="11"/>
      <c r="J507" s="11"/>
      <c r="K507" s="11"/>
      <c r="L507" s="11"/>
      <c r="M507" s="11"/>
    </row>
    <row r="508" spans="3:13" x14ac:dyDescent="0.25">
      <c r="C508" s="10" t="s">
        <v>368</v>
      </c>
      <c r="D508" s="11"/>
      <c r="E508" s="11"/>
      <c r="F508" s="11"/>
      <c r="G508" s="11"/>
      <c r="H508" s="11"/>
      <c r="I508" s="11"/>
      <c r="J508" s="11"/>
      <c r="K508" s="11"/>
      <c r="L508" s="11"/>
      <c r="M508" s="11"/>
    </row>
    <row r="509" spans="3:13" x14ac:dyDescent="0.25">
      <c r="C509" s="10" t="s">
        <v>369</v>
      </c>
      <c r="D509" s="11"/>
      <c r="E509" s="11"/>
      <c r="F509" s="11"/>
      <c r="G509" s="11"/>
      <c r="H509" s="11"/>
      <c r="I509" s="11"/>
      <c r="J509" s="11"/>
      <c r="K509" s="11"/>
      <c r="L509" s="11"/>
      <c r="M509" s="11"/>
    </row>
    <row r="510" spans="3:13" x14ac:dyDescent="0.25">
      <c r="C510" s="10" t="s">
        <v>370</v>
      </c>
      <c r="D510" s="11"/>
      <c r="E510" s="11"/>
      <c r="F510" s="11"/>
      <c r="G510" s="11"/>
      <c r="H510" s="11"/>
      <c r="I510" s="11"/>
      <c r="J510" s="11"/>
      <c r="K510" s="11"/>
      <c r="L510" s="11"/>
      <c r="M510" s="11"/>
    </row>
    <row r="511" spans="3:13" x14ac:dyDescent="0.25">
      <c r="C511" s="10" t="s">
        <v>371</v>
      </c>
      <c r="D511" s="11"/>
      <c r="E511" s="11"/>
      <c r="F511" s="11"/>
      <c r="G511" s="11"/>
      <c r="H511" s="11"/>
      <c r="I511" s="11"/>
      <c r="J511" s="11"/>
      <c r="K511" s="11"/>
      <c r="L511" s="11"/>
      <c r="M511" s="11"/>
    </row>
    <row r="512" spans="3:13" x14ac:dyDescent="0.25">
      <c r="C512" s="10" t="s">
        <v>372</v>
      </c>
      <c r="D512" s="11"/>
      <c r="E512" s="11"/>
      <c r="F512" s="11"/>
      <c r="G512" s="11"/>
      <c r="H512" s="11"/>
      <c r="I512" s="11"/>
      <c r="J512" s="11"/>
      <c r="K512" s="11"/>
      <c r="L512" s="11"/>
      <c r="M512" s="11"/>
    </row>
    <row r="513" spans="3:13" x14ac:dyDescent="0.25">
      <c r="C513" s="10" t="s">
        <v>373</v>
      </c>
      <c r="D513" s="11"/>
      <c r="E513" s="11"/>
      <c r="F513" s="11"/>
      <c r="G513" s="11"/>
      <c r="H513" s="11"/>
      <c r="I513" s="11"/>
      <c r="J513" s="11"/>
      <c r="K513" s="11"/>
      <c r="L513" s="11"/>
      <c r="M513" s="11"/>
    </row>
    <row r="514" spans="3:13" x14ac:dyDescent="0.25">
      <c r="C514" s="10" t="s">
        <v>374</v>
      </c>
      <c r="D514" s="11"/>
      <c r="E514" s="11"/>
      <c r="F514" s="11"/>
      <c r="G514" s="11"/>
      <c r="H514" s="11"/>
      <c r="I514" s="11"/>
      <c r="J514" s="11"/>
      <c r="K514" s="11"/>
      <c r="L514" s="11"/>
      <c r="M514" s="11"/>
    </row>
    <row r="515" spans="3:13" x14ac:dyDescent="0.25">
      <c r="C515" s="10" t="s">
        <v>375</v>
      </c>
      <c r="D515" s="11"/>
      <c r="E515" s="11"/>
      <c r="F515" s="11"/>
      <c r="G515" s="11"/>
      <c r="H515" s="11"/>
      <c r="I515" s="11"/>
      <c r="J515" s="11"/>
      <c r="K515" s="11"/>
      <c r="L515" s="11"/>
      <c r="M515" s="11"/>
    </row>
    <row r="516" spans="3:13" x14ac:dyDescent="0.25">
      <c r="C516" s="10" t="s">
        <v>376</v>
      </c>
      <c r="D516" s="11"/>
      <c r="E516" s="11"/>
      <c r="F516" s="11"/>
      <c r="G516" s="11"/>
      <c r="H516" s="11"/>
      <c r="I516" s="11"/>
      <c r="J516" s="11"/>
      <c r="K516" s="11"/>
      <c r="L516" s="11"/>
      <c r="M516" s="11"/>
    </row>
    <row r="517" spans="3:13" x14ac:dyDescent="0.25">
      <c r="C517" s="10" t="s">
        <v>377</v>
      </c>
      <c r="D517" s="11"/>
      <c r="E517" s="11"/>
      <c r="F517" s="11"/>
      <c r="G517" s="11"/>
      <c r="H517" s="11"/>
      <c r="I517" s="11"/>
      <c r="J517" s="11"/>
      <c r="K517" s="11"/>
      <c r="L517" s="11"/>
      <c r="M517" s="11"/>
    </row>
    <row r="518" spans="3:13" x14ac:dyDescent="0.25">
      <c r="C518" s="10" t="s">
        <v>378</v>
      </c>
      <c r="D518" s="11"/>
      <c r="E518" s="11"/>
      <c r="F518" s="11"/>
      <c r="G518" s="11"/>
      <c r="H518" s="11"/>
      <c r="I518" s="11"/>
      <c r="J518" s="11"/>
      <c r="K518" s="11"/>
      <c r="L518" s="11"/>
      <c r="M518" s="11"/>
    </row>
    <row r="519" spans="3:13" x14ac:dyDescent="0.25">
      <c r="C519" s="10" t="s">
        <v>379</v>
      </c>
      <c r="D519" s="11"/>
      <c r="E519" s="11"/>
      <c r="F519" s="11"/>
      <c r="G519" s="11"/>
      <c r="H519" s="11"/>
      <c r="I519" s="11"/>
      <c r="J519" s="11"/>
      <c r="K519" s="11"/>
      <c r="L519" s="11"/>
      <c r="M519" s="11"/>
    </row>
    <row r="520" spans="3:13" x14ac:dyDescent="0.25">
      <c r="C520" s="10" t="s">
        <v>380</v>
      </c>
      <c r="D520" s="11"/>
      <c r="E520" s="11"/>
      <c r="F520" s="11"/>
      <c r="G520" s="11"/>
      <c r="H520" s="11"/>
      <c r="I520" s="11"/>
      <c r="J520" s="11"/>
      <c r="K520" s="11"/>
      <c r="L520" s="11"/>
      <c r="M520" s="11"/>
    </row>
    <row r="521" spans="3:13" x14ac:dyDescent="0.25">
      <c r="C521" s="10" t="s">
        <v>381</v>
      </c>
      <c r="D521" s="11"/>
      <c r="E521" s="11"/>
      <c r="F521" s="11"/>
      <c r="G521" s="11"/>
      <c r="H521" s="11"/>
      <c r="I521" s="11"/>
      <c r="J521" s="11"/>
      <c r="K521" s="11"/>
      <c r="L521" s="11"/>
      <c r="M521" s="11"/>
    </row>
    <row r="522" spans="3:13" x14ac:dyDescent="0.25">
      <c r="C522" s="10" t="s">
        <v>382</v>
      </c>
      <c r="D522" s="11"/>
      <c r="E522" s="11"/>
      <c r="F522" s="11"/>
      <c r="G522" s="11"/>
      <c r="H522" s="11"/>
      <c r="I522" s="11"/>
      <c r="J522" s="11"/>
      <c r="K522" s="11"/>
      <c r="L522" s="11"/>
      <c r="M522" s="11"/>
    </row>
    <row r="523" spans="3:13" x14ac:dyDescent="0.25">
      <c r="C523" s="10" t="s">
        <v>383</v>
      </c>
      <c r="D523" s="11"/>
      <c r="E523" s="11"/>
      <c r="F523" s="11"/>
      <c r="G523" s="11"/>
      <c r="H523" s="11"/>
      <c r="I523" s="11"/>
      <c r="J523" s="11"/>
      <c r="K523" s="11"/>
      <c r="L523" s="11"/>
      <c r="M523" s="11"/>
    </row>
    <row r="524" spans="3:13" x14ac:dyDescent="0.25">
      <c r="C524" s="10" t="s">
        <v>384</v>
      </c>
      <c r="D524" s="11"/>
      <c r="E524" s="11"/>
      <c r="F524" s="11"/>
      <c r="G524" s="11"/>
      <c r="H524" s="11"/>
      <c r="I524" s="11"/>
      <c r="J524" s="11"/>
      <c r="K524" s="11"/>
      <c r="L524" s="11"/>
      <c r="M524" s="11"/>
    </row>
    <row r="525" spans="3:13" x14ac:dyDescent="0.25">
      <c r="C525" s="10" t="s">
        <v>385</v>
      </c>
      <c r="D525" s="11"/>
      <c r="E525" s="11"/>
      <c r="F525" s="11"/>
      <c r="G525" s="11"/>
      <c r="H525" s="11"/>
      <c r="I525" s="11"/>
      <c r="J525" s="11"/>
      <c r="K525" s="11"/>
      <c r="L525" s="11"/>
      <c r="M525" s="11"/>
    </row>
    <row r="526" spans="3:13" x14ac:dyDescent="0.25">
      <c r="C526" s="10" t="s">
        <v>386</v>
      </c>
      <c r="D526" s="11"/>
      <c r="E526" s="11"/>
      <c r="F526" s="11"/>
      <c r="G526" s="11"/>
      <c r="H526" s="11"/>
      <c r="I526" s="11"/>
      <c r="J526" s="11"/>
      <c r="K526" s="11"/>
      <c r="L526" s="11"/>
      <c r="M526" s="11"/>
    </row>
    <row r="527" spans="3:13" x14ac:dyDescent="0.25">
      <c r="C527" s="10" t="s">
        <v>387</v>
      </c>
      <c r="D527" s="11"/>
      <c r="E527" s="11"/>
      <c r="F527" s="11"/>
      <c r="G527" s="11"/>
      <c r="H527" s="11"/>
      <c r="I527" s="11"/>
      <c r="J527" s="11"/>
      <c r="K527" s="11"/>
      <c r="L527" s="11"/>
      <c r="M527" s="11"/>
    </row>
    <row r="528" spans="3:13" x14ac:dyDescent="0.25">
      <c r="C528" s="10" t="s">
        <v>388</v>
      </c>
      <c r="D528" s="11"/>
      <c r="E528" s="11"/>
      <c r="F528" s="11"/>
      <c r="G528" s="11"/>
      <c r="H528" s="11"/>
      <c r="I528" s="11"/>
      <c r="J528" s="11"/>
      <c r="K528" s="11"/>
      <c r="L528" s="11"/>
      <c r="M528" s="11"/>
    </row>
    <row r="529" spans="3:13" x14ac:dyDescent="0.25">
      <c r="C529" s="10" t="s">
        <v>389</v>
      </c>
      <c r="D529" s="11"/>
      <c r="E529" s="11"/>
      <c r="F529" s="11"/>
      <c r="G529" s="11"/>
      <c r="H529" s="11"/>
      <c r="I529" s="11"/>
      <c r="J529" s="11"/>
      <c r="K529" s="11"/>
      <c r="L529" s="11"/>
      <c r="M529" s="11"/>
    </row>
    <row r="530" spans="3:13" x14ac:dyDescent="0.25">
      <c r="C530" s="10" t="s">
        <v>390</v>
      </c>
      <c r="D530" s="11"/>
      <c r="E530" s="11"/>
      <c r="F530" s="11"/>
      <c r="G530" s="11"/>
      <c r="H530" s="11"/>
      <c r="I530" s="11"/>
      <c r="J530" s="11"/>
      <c r="K530" s="11"/>
      <c r="L530" s="11"/>
      <c r="M530" s="11"/>
    </row>
    <row r="531" spans="3:13" x14ac:dyDescent="0.25">
      <c r="C531" s="10" t="s">
        <v>391</v>
      </c>
      <c r="D531" s="11"/>
      <c r="E531" s="11"/>
      <c r="F531" s="11"/>
      <c r="G531" s="11"/>
      <c r="H531" s="11"/>
      <c r="I531" s="11"/>
      <c r="J531" s="11"/>
      <c r="K531" s="11"/>
      <c r="L531" s="11"/>
      <c r="M531" s="11"/>
    </row>
    <row r="532" spans="3:13" x14ac:dyDescent="0.25">
      <c r="C532" s="10" t="s">
        <v>392</v>
      </c>
      <c r="D532" s="11"/>
      <c r="E532" s="11"/>
      <c r="F532" s="11"/>
      <c r="G532" s="11"/>
      <c r="H532" s="11"/>
      <c r="I532" s="11"/>
      <c r="J532" s="11"/>
      <c r="K532" s="11"/>
      <c r="L532" s="11"/>
      <c r="M532" s="11"/>
    </row>
    <row r="533" spans="3:13" x14ac:dyDescent="0.25">
      <c r="C533" s="10" t="s">
        <v>393</v>
      </c>
      <c r="D533" s="11"/>
      <c r="E533" s="11"/>
      <c r="F533" s="11"/>
      <c r="G533" s="11"/>
      <c r="H533" s="11"/>
      <c r="I533" s="11"/>
      <c r="J533" s="11"/>
      <c r="K533" s="11"/>
      <c r="L533" s="11"/>
      <c r="M533" s="11"/>
    </row>
    <row r="534" spans="3:13" x14ac:dyDescent="0.25">
      <c r="C534" s="10" t="s">
        <v>394</v>
      </c>
      <c r="D534" s="11"/>
      <c r="E534" s="11"/>
      <c r="F534" s="11"/>
      <c r="G534" s="11"/>
      <c r="H534" s="11"/>
      <c r="I534" s="11"/>
      <c r="J534" s="11"/>
      <c r="K534" s="11"/>
      <c r="L534" s="11"/>
      <c r="M534" s="11"/>
    </row>
    <row r="535" spans="3:13" x14ac:dyDescent="0.25">
      <c r="C535" s="10" t="s">
        <v>395</v>
      </c>
      <c r="D535" s="11"/>
      <c r="E535" s="11"/>
      <c r="F535" s="11"/>
      <c r="G535" s="11"/>
      <c r="H535" s="11"/>
      <c r="I535" s="11"/>
      <c r="J535" s="11"/>
      <c r="K535" s="11"/>
      <c r="L535" s="11"/>
      <c r="M535" s="11"/>
    </row>
    <row r="536" spans="3:13" x14ac:dyDescent="0.25">
      <c r="C536" s="10" t="s">
        <v>396</v>
      </c>
      <c r="D536" s="11"/>
      <c r="E536" s="11"/>
      <c r="F536" s="11"/>
      <c r="G536" s="11"/>
      <c r="H536" s="11"/>
      <c r="I536" s="11"/>
      <c r="J536" s="11"/>
      <c r="K536" s="11"/>
      <c r="L536" s="11"/>
      <c r="M536" s="11"/>
    </row>
    <row r="537" spans="3:13" x14ac:dyDescent="0.25">
      <c r="C537" s="10" t="s">
        <v>397</v>
      </c>
      <c r="D537" s="11"/>
      <c r="E537" s="11"/>
      <c r="F537" s="11"/>
      <c r="G537" s="11"/>
      <c r="H537" s="11"/>
      <c r="I537" s="11"/>
      <c r="J537" s="11"/>
      <c r="K537" s="11"/>
      <c r="L537" s="11"/>
      <c r="M537" s="11"/>
    </row>
    <row r="538" spans="3:13" x14ac:dyDescent="0.25">
      <c r="C538" s="10" t="s">
        <v>398</v>
      </c>
      <c r="D538" s="11"/>
      <c r="E538" s="11"/>
      <c r="F538" s="11"/>
      <c r="G538" s="11"/>
      <c r="H538" s="11"/>
      <c r="I538" s="11"/>
      <c r="J538" s="11"/>
      <c r="K538" s="11"/>
      <c r="L538" s="11"/>
      <c r="M538" s="11"/>
    </row>
    <row r="539" spans="3:13" x14ac:dyDescent="0.25">
      <c r="C539" s="10" t="s">
        <v>399</v>
      </c>
      <c r="D539" s="11"/>
      <c r="E539" s="11"/>
      <c r="F539" s="11"/>
      <c r="G539" s="11"/>
      <c r="H539" s="11"/>
      <c r="I539" s="11"/>
      <c r="J539" s="11"/>
      <c r="K539" s="11"/>
      <c r="L539" s="11"/>
      <c r="M539" s="11"/>
    </row>
    <row r="540" spans="3:13" x14ac:dyDescent="0.25">
      <c r="C540" s="10" t="s">
        <v>400</v>
      </c>
      <c r="D540" s="11"/>
      <c r="E540" s="11"/>
      <c r="F540" s="11"/>
      <c r="G540" s="11"/>
      <c r="H540" s="11"/>
      <c r="I540" s="11"/>
      <c r="J540" s="11"/>
      <c r="K540" s="11"/>
      <c r="L540" s="11"/>
      <c r="M540" s="11"/>
    </row>
    <row r="541" spans="3:13" x14ac:dyDescent="0.25">
      <c r="C541" s="10" t="s">
        <v>401</v>
      </c>
      <c r="D541" s="11"/>
      <c r="E541" s="11"/>
      <c r="F541" s="11"/>
      <c r="G541" s="11"/>
      <c r="H541" s="11"/>
      <c r="I541" s="11"/>
      <c r="J541" s="11"/>
      <c r="K541" s="11"/>
      <c r="L541" s="11"/>
      <c r="M541" s="11"/>
    </row>
    <row r="542" spans="3:13" x14ac:dyDescent="0.25">
      <c r="C542" s="10" t="s">
        <v>402</v>
      </c>
      <c r="D542" s="11"/>
      <c r="E542" s="11"/>
      <c r="F542" s="11"/>
      <c r="G542" s="11"/>
      <c r="H542" s="11"/>
      <c r="I542" s="11"/>
      <c r="J542" s="11"/>
      <c r="K542" s="11"/>
      <c r="L542" s="11"/>
      <c r="M542" s="11"/>
    </row>
    <row r="543" spans="3:13" x14ac:dyDescent="0.25">
      <c r="C543" s="10" t="s">
        <v>403</v>
      </c>
      <c r="D543" s="11"/>
      <c r="E543" s="11"/>
      <c r="F543" s="11"/>
      <c r="G543" s="11"/>
      <c r="H543" s="11"/>
      <c r="I543" s="11"/>
      <c r="J543" s="11"/>
      <c r="K543" s="11"/>
      <c r="L543" s="11"/>
      <c r="M543" s="11"/>
    </row>
    <row r="544" spans="3:13" x14ac:dyDescent="0.25">
      <c r="C544" s="10" t="s">
        <v>404</v>
      </c>
      <c r="D544" s="11"/>
      <c r="E544" s="11"/>
      <c r="F544" s="11"/>
      <c r="G544" s="11"/>
      <c r="H544" s="11"/>
      <c r="I544" s="11"/>
      <c r="J544" s="11"/>
      <c r="K544" s="11"/>
      <c r="L544" s="11"/>
      <c r="M544" s="11"/>
    </row>
    <row r="545" spans="3:13" x14ac:dyDescent="0.25">
      <c r="C545" s="10" t="s">
        <v>405</v>
      </c>
      <c r="D545" s="11"/>
      <c r="E545" s="11"/>
      <c r="F545" s="11"/>
      <c r="G545" s="11"/>
      <c r="H545" s="11"/>
      <c r="I545" s="11"/>
      <c r="J545" s="11"/>
      <c r="K545" s="11"/>
      <c r="L545" s="11"/>
      <c r="M545" s="11"/>
    </row>
    <row r="546" spans="3:13" x14ac:dyDescent="0.25">
      <c r="C546" s="10" t="s">
        <v>406</v>
      </c>
      <c r="D546" s="11"/>
      <c r="E546" s="11"/>
      <c r="F546" s="11"/>
      <c r="G546" s="11"/>
      <c r="H546" s="11"/>
      <c r="I546" s="11"/>
      <c r="J546" s="11"/>
      <c r="K546" s="11"/>
      <c r="L546" s="11"/>
      <c r="M546" s="11"/>
    </row>
    <row r="547" spans="3:13" x14ac:dyDescent="0.25">
      <c r="C547" s="10" t="s">
        <v>407</v>
      </c>
      <c r="D547" s="11"/>
      <c r="E547" s="11"/>
      <c r="F547" s="11"/>
      <c r="G547" s="11"/>
      <c r="H547" s="11"/>
      <c r="I547" s="11"/>
      <c r="J547" s="11"/>
      <c r="K547" s="11"/>
      <c r="L547" s="11"/>
      <c r="M547" s="11"/>
    </row>
    <row r="548" spans="3:13" x14ac:dyDescent="0.25">
      <c r="C548" s="10" t="s">
        <v>408</v>
      </c>
      <c r="D548" s="11"/>
      <c r="E548" s="11"/>
      <c r="F548" s="11"/>
      <c r="G548" s="11"/>
      <c r="H548" s="11"/>
      <c r="I548" s="11"/>
      <c r="J548" s="11"/>
      <c r="K548" s="11"/>
      <c r="L548" s="11"/>
      <c r="M548" s="11"/>
    </row>
    <row r="549" spans="3:13" x14ac:dyDescent="0.25">
      <c r="C549" s="10" t="s">
        <v>409</v>
      </c>
      <c r="D549" s="11"/>
      <c r="E549" s="11"/>
      <c r="F549" s="11"/>
      <c r="G549" s="11"/>
      <c r="H549" s="11"/>
      <c r="I549" s="11"/>
      <c r="J549" s="11"/>
      <c r="K549" s="11"/>
      <c r="L549" s="11"/>
      <c r="M549" s="11"/>
    </row>
    <row r="550" spans="3:13" x14ac:dyDescent="0.25">
      <c r="C550" s="10" t="s">
        <v>410</v>
      </c>
      <c r="D550" s="11"/>
      <c r="E550" s="11"/>
      <c r="F550" s="11"/>
      <c r="G550" s="11"/>
      <c r="H550" s="11"/>
      <c r="I550" s="11"/>
      <c r="J550" s="11"/>
      <c r="K550" s="11"/>
      <c r="L550" s="11"/>
      <c r="M550" s="11"/>
    </row>
    <row r="551" spans="3:13" x14ac:dyDescent="0.25">
      <c r="C551" s="10" t="s">
        <v>411</v>
      </c>
      <c r="D551" s="11"/>
      <c r="E551" s="11"/>
      <c r="F551" s="11"/>
      <c r="G551" s="11"/>
      <c r="H551" s="11"/>
      <c r="I551" s="11"/>
      <c r="J551" s="11"/>
      <c r="K551" s="11"/>
      <c r="L551" s="11"/>
      <c r="M551" s="11"/>
    </row>
    <row r="552" spans="3:13" x14ac:dyDescent="0.25">
      <c r="C552" s="10" t="s">
        <v>412</v>
      </c>
      <c r="D552" s="11"/>
      <c r="E552" s="11"/>
      <c r="F552" s="11"/>
      <c r="G552" s="11"/>
      <c r="H552" s="11"/>
      <c r="I552" s="11"/>
      <c r="J552" s="11"/>
      <c r="K552" s="11"/>
      <c r="L552" s="11"/>
      <c r="M552" s="11"/>
    </row>
    <row r="553" spans="3:13" x14ac:dyDescent="0.25">
      <c r="C553" s="10" t="s">
        <v>413</v>
      </c>
      <c r="D553" s="11"/>
      <c r="E553" s="11"/>
      <c r="F553" s="11"/>
      <c r="G553" s="11"/>
      <c r="H553" s="11"/>
      <c r="I553" s="11"/>
      <c r="J553" s="11"/>
      <c r="K553" s="11"/>
      <c r="L553" s="11"/>
      <c r="M553" s="11"/>
    </row>
    <row r="554" spans="3:13" x14ac:dyDescent="0.25">
      <c r="C554" s="10" t="s">
        <v>414</v>
      </c>
      <c r="D554" s="11"/>
      <c r="E554" s="11"/>
      <c r="F554" s="11"/>
      <c r="G554" s="11"/>
      <c r="H554" s="11"/>
      <c r="I554" s="11"/>
      <c r="J554" s="11"/>
      <c r="K554" s="11"/>
      <c r="L554" s="11"/>
      <c r="M554" s="11"/>
    </row>
    <row r="555" spans="3:13" x14ac:dyDescent="0.25">
      <c r="C555" s="10" t="s">
        <v>415</v>
      </c>
      <c r="D555" s="11"/>
      <c r="E555" s="11"/>
      <c r="F555" s="11"/>
      <c r="G555" s="11"/>
      <c r="H555" s="11"/>
      <c r="I555" s="11"/>
      <c r="J555" s="11"/>
      <c r="K555" s="11"/>
      <c r="L555" s="11"/>
      <c r="M555" s="11"/>
    </row>
    <row r="556" spans="3:13" x14ac:dyDescent="0.25">
      <c r="C556" s="10" t="s">
        <v>416</v>
      </c>
      <c r="D556" s="11"/>
      <c r="E556" s="11"/>
      <c r="F556" s="11"/>
      <c r="G556" s="11"/>
      <c r="H556" s="11"/>
      <c r="I556" s="11"/>
      <c r="J556" s="11"/>
      <c r="K556" s="11"/>
      <c r="L556" s="11"/>
      <c r="M556" s="11"/>
    </row>
    <row r="557" spans="3:13" x14ac:dyDescent="0.25">
      <c r="C557" s="10" t="s">
        <v>417</v>
      </c>
      <c r="D557" s="11"/>
      <c r="E557" s="11"/>
      <c r="F557" s="11"/>
      <c r="G557" s="11"/>
      <c r="H557" s="11"/>
      <c r="I557" s="11"/>
      <c r="J557" s="11"/>
      <c r="K557" s="11"/>
      <c r="L557" s="11"/>
      <c r="M557" s="11"/>
    </row>
    <row r="558" spans="3:13" x14ac:dyDescent="0.25">
      <c r="C558" s="10" t="s">
        <v>418</v>
      </c>
      <c r="D558" s="11"/>
      <c r="E558" s="11"/>
      <c r="F558" s="11"/>
      <c r="G558" s="11"/>
      <c r="H558" s="11"/>
      <c r="I558" s="11"/>
      <c r="J558" s="11"/>
      <c r="K558" s="11"/>
      <c r="L558" s="11"/>
      <c r="M558" s="11"/>
    </row>
    <row r="559" spans="3:13" x14ac:dyDescent="0.25">
      <c r="C559" s="10" t="s">
        <v>419</v>
      </c>
      <c r="D559" s="11"/>
      <c r="E559" s="11"/>
      <c r="F559" s="11"/>
      <c r="G559" s="11"/>
      <c r="H559" s="11"/>
      <c r="I559" s="11"/>
      <c r="J559" s="11"/>
      <c r="K559" s="11"/>
      <c r="L559" s="11"/>
      <c r="M559" s="11"/>
    </row>
    <row r="560" spans="3:13" x14ac:dyDescent="0.25">
      <c r="C560" s="10" t="s">
        <v>420</v>
      </c>
      <c r="D560" s="11"/>
      <c r="E560" s="11"/>
      <c r="F560" s="11"/>
      <c r="G560" s="11"/>
      <c r="H560" s="11"/>
      <c r="I560" s="11"/>
      <c r="J560" s="11"/>
      <c r="K560" s="11"/>
      <c r="L560" s="11"/>
      <c r="M560" s="11"/>
    </row>
    <row r="561" spans="3:13" x14ac:dyDescent="0.25">
      <c r="C561" s="10" t="s">
        <v>421</v>
      </c>
      <c r="D561" s="11"/>
      <c r="E561" s="11"/>
      <c r="F561" s="11"/>
      <c r="G561" s="11"/>
      <c r="H561" s="11"/>
      <c r="I561" s="11"/>
      <c r="J561" s="11"/>
      <c r="K561" s="11"/>
      <c r="L561" s="11"/>
      <c r="M561" s="11"/>
    </row>
    <row r="562" spans="3:13" x14ac:dyDescent="0.25">
      <c r="C562" s="10" t="s">
        <v>422</v>
      </c>
      <c r="D562" s="11"/>
      <c r="E562" s="11"/>
      <c r="F562" s="11"/>
      <c r="G562" s="11"/>
      <c r="H562" s="11"/>
      <c r="I562" s="11"/>
      <c r="J562" s="11"/>
      <c r="K562" s="11"/>
      <c r="L562" s="11"/>
      <c r="M562" s="11"/>
    </row>
    <row r="563" spans="3:13" x14ac:dyDescent="0.25">
      <c r="C563" s="10" t="s">
        <v>423</v>
      </c>
      <c r="D563" s="11"/>
      <c r="E563" s="11"/>
      <c r="F563" s="11"/>
      <c r="G563" s="11"/>
      <c r="H563" s="11"/>
      <c r="I563" s="11"/>
      <c r="J563" s="11"/>
      <c r="K563" s="11"/>
      <c r="L563" s="11"/>
      <c r="M563" s="11"/>
    </row>
    <row r="564" spans="3:13" x14ac:dyDescent="0.25">
      <c r="C564" s="10" t="s">
        <v>424</v>
      </c>
      <c r="D564" s="11"/>
      <c r="E564" s="11"/>
      <c r="F564" s="11"/>
      <c r="G564" s="11"/>
      <c r="H564" s="11"/>
      <c r="I564" s="11"/>
      <c r="J564" s="11"/>
      <c r="K564" s="11"/>
      <c r="L564" s="11"/>
      <c r="M564" s="11"/>
    </row>
    <row r="565" spans="3:13" x14ac:dyDescent="0.25">
      <c r="C565" s="10" t="s">
        <v>425</v>
      </c>
      <c r="D565" s="11"/>
      <c r="E565" s="11"/>
      <c r="F565" s="11"/>
      <c r="G565" s="11"/>
      <c r="H565" s="11"/>
      <c r="I565" s="11"/>
      <c r="J565" s="11"/>
      <c r="K565" s="11"/>
      <c r="L565" s="11"/>
      <c r="M565" s="11"/>
    </row>
    <row r="566" spans="3:13" x14ac:dyDescent="0.25">
      <c r="C566" s="10" t="s">
        <v>426</v>
      </c>
      <c r="D566" s="11"/>
      <c r="E566" s="11"/>
      <c r="F566" s="11"/>
      <c r="G566" s="11"/>
      <c r="H566" s="11"/>
      <c r="I566" s="11"/>
      <c r="J566" s="11"/>
      <c r="K566" s="11"/>
      <c r="L566" s="11"/>
      <c r="M566" s="11"/>
    </row>
    <row r="567" spans="3:13" x14ac:dyDescent="0.25">
      <c r="C567" s="10" t="s">
        <v>427</v>
      </c>
      <c r="D567" s="11"/>
      <c r="E567" s="11"/>
      <c r="F567" s="11"/>
      <c r="G567" s="11"/>
      <c r="H567" s="11"/>
      <c r="I567" s="11"/>
      <c r="J567" s="11"/>
      <c r="K567" s="11"/>
      <c r="L567" s="11"/>
      <c r="M567" s="11"/>
    </row>
    <row r="568" spans="3:13" x14ac:dyDescent="0.25">
      <c r="C568" s="10" t="s">
        <v>428</v>
      </c>
      <c r="D568" s="11"/>
      <c r="E568" s="11"/>
      <c r="F568" s="11"/>
      <c r="G568" s="11"/>
      <c r="H568" s="11"/>
      <c r="I568" s="11"/>
      <c r="J568" s="11"/>
      <c r="K568" s="11"/>
      <c r="L568" s="11"/>
      <c r="M568" s="11"/>
    </row>
    <row r="569" spans="3:13" x14ac:dyDescent="0.25">
      <c r="C569" s="10" t="s">
        <v>429</v>
      </c>
      <c r="D569" s="11"/>
      <c r="E569" s="11"/>
      <c r="F569" s="11"/>
      <c r="G569" s="11"/>
      <c r="H569" s="11"/>
      <c r="I569" s="11"/>
      <c r="J569" s="11"/>
      <c r="K569" s="11"/>
      <c r="L569" s="11"/>
      <c r="M569" s="11"/>
    </row>
    <row r="570" spans="3:13" x14ac:dyDescent="0.25">
      <c r="C570" s="10" t="s">
        <v>430</v>
      </c>
      <c r="D570" s="11"/>
      <c r="E570" s="11"/>
      <c r="F570" s="11"/>
      <c r="G570" s="11"/>
      <c r="H570" s="11"/>
      <c r="I570" s="11"/>
      <c r="J570" s="11"/>
      <c r="K570" s="11"/>
      <c r="L570" s="11"/>
      <c r="M570" s="11"/>
    </row>
    <row r="571" spans="3:13" x14ac:dyDescent="0.25">
      <c r="C571" s="10" t="s">
        <v>431</v>
      </c>
      <c r="D571" s="11"/>
      <c r="E571" s="11"/>
      <c r="F571" s="11"/>
      <c r="G571" s="11"/>
      <c r="H571" s="11"/>
      <c r="I571" s="11"/>
      <c r="J571" s="11"/>
      <c r="K571" s="11"/>
      <c r="L571" s="11"/>
      <c r="M571" s="11"/>
    </row>
    <row r="572" spans="3:13" x14ac:dyDescent="0.25">
      <c r="C572" s="10" t="s">
        <v>432</v>
      </c>
      <c r="D572" s="11"/>
      <c r="E572" s="11"/>
      <c r="F572" s="11"/>
      <c r="G572" s="11"/>
      <c r="H572" s="11"/>
      <c r="I572" s="11"/>
      <c r="J572" s="11"/>
      <c r="K572" s="11"/>
      <c r="L572" s="11"/>
      <c r="M572" s="11"/>
    </row>
    <row r="573" spans="3:13" x14ac:dyDescent="0.25">
      <c r="C573" s="10" t="s">
        <v>433</v>
      </c>
      <c r="D573" s="11"/>
      <c r="E573" s="11"/>
      <c r="F573" s="11"/>
      <c r="G573" s="11"/>
      <c r="H573" s="11"/>
      <c r="I573" s="11"/>
      <c r="J573" s="11"/>
      <c r="K573" s="11"/>
      <c r="L573" s="11"/>
      <c r="M573" s="11"/>
    </row>
    <row r="574" spans="3:13" x14ac:dyDescent="0.25">
      <c r="C574" s="10" t="s">
        <v>434</v>
      </c>
      <c r="D574" s="11"/>
      <c r="E574" s="11"/>
      <c r="F574" s="11"/>
      <c r="G574" s="11"/>
      <c r="H574" s="11"/>
      <c r="I574" s="11"/>
      <c r="J574" s="11"/>
      <c r="K574" s="11"/>
      <c r="L574" s="11"/>
      <c r="M574" s="11"/>
    </row>
    <row r="575" spans="3:13" x14ac:dyDescent="0.25">
      <c r="C575" s="10" t="s">
        <v>435</v>
      </c>
      <c r="D575" s="11"/>
      <c r="E575" s="11"/>
      <c r="F575" s="11"/>
      <c r="G575" s="11"/>
      <c r="H575" s="11"/>
      <c r="I575" s="11"/>
      <c r="J575" s="11"/>
      <c r="K575" s="11"/>
      <c r="L575" s="11"/>
      <c r="M575" s="11"/>
    </row>
    <row r="576" spans="3:13" x14ac:dyDescent="0.25">
      <c r="C576" s="10" t="s">
        <v>436</v>
      </c>
      <c r="D576" s="11"/>
      <c r="E576" s="11"/>
      <c r="F576" s="11"/>
      <c r="G576" s="11"/>
      <c r="H576" s="11"/>
      <c r="I576" s="11"/>
      <c r="J576" s="11"/>
      <c r="K576" s="11"/>
      <c r="L576" s="11"/>
      <c r="M576" s="11"/>
    </row>
    <row r="577" spans="3:13" x14ac:dyDescent="0.25">
      <c r="C577" s="10" t="s">
        <v>437</v>
      </c>
      <c r="D577" s="11"/>
      <c r="E577" s="11"/>
      <c r="F577" s="11"/>
      <c r="G577" s="11"/>
      <c r="H577" s="11"/>
      <c r="I577" s="11"/>
      <c r="J577" s="11"/>
      <c r="K577" s="11"/>
      <c r="L577" s="11"/>
      <c r="M577" s="11"/>
    </row>
    <row r="578" spans="3:13" x14ac:dyDescent="0.25">
      <c r="C578" s="10" t="s">
        <v>438</v>
      </c>
      <c r="D578" s="11"/>
      <c r="E578" s="11"/>
      <c r="F578" s="11"/>
      <c r="G578" s="11"/>
      <c r="H578" s="11"/>
      <c r="I578" s="11"/>
      <c r="J578" s="11"/>
      <c r="K578" s="11"/>
      <c r="L578" s="11"/>
      <c r="M578" s="11"/>
    </row>
    <row r="579" spans="3:13" x14ac:dyDescent="0.25">
      <c r="C579" s="10" t="s">
        <v>439</v>
      </c>
      <c r="D579" s="11"/>
      <c r="E579" s="11"/>
      <c r="F579" s="11"/>
      <c r="G579" s="11"/>
      <c r="H579" s="11"/>
      <c r="I579" s="11"/>
      <c r="J579" s="11"/>
      <c r="K579" s="11"/>
      <c r="L579" s="11"/>
      <c r="M579" s="11"/>
    </row>
    <row r="580" spans="3:13" x14ac:dyDescent="0.25">
      <c r="C580" s="10" t="s">
        <v>440</v>
      </c>
      <c r="D580" s="11"/>
      <c r="E580" s="11"/>
      <c r="F580" s="11"/>
      <c r="G580" s="11"/>
      <c r="H580" s="11"/>
      <c r="I580" s="11"/>
      <c r="J580" s="11"/>
      <c r="K580" s="11"/>
      <c r="L580" s="11"/>
      <c r="M580" s="11"/>
    </row>
    <row r="581" spans="3:13" x14ac:dyDescent="0.25">
      <c r="C581" s="10" t="s">
        <v>441</v>
      </c>
      <c r="D581" s="11"/>
      <c r="E581" s="11"/>
      <c r="F581" s="11"/>
      <c r="G581" s="11"/>
      <c r="H581" s="11"/>
      <c r="I581" s="11"/>
      <c r="J581" s="11"/>
      <c r="K581" s="11"/>
      <c r="L581" s="11"/>
      <c r="M581" s="11"/>
    </row>
    <row r="582" spans="3:13" x14ac:dyDescent="0.25">
      <c r="C582" s="10" t="s">
        <v>442</v>
      </c>
      <c r="D582" s="11"/>
      <c r="E582" s="11"/>
      <c r="F582" s="11"/>
      <c r="G582" s="11"/>
      <c r="H582" s="11"/>
      <c r="I582" s="11"/>
      <c r="J582" s="11"/>
      <c r="K582" s="11"/>
      <c r="L582" s="11"/>
      <c r="M582" s="11"/>
    </row>
    <row r="583" spans="3:13" x14ac:dyDescent="0.25">
      <c r="C583" s="10" t="s">
        <v>443</v>
      </c>
      <c r="D583" s="11"/>
      <c r="E583" s="11"/>
      <c r="F583" s="11"/>
      <c r="G583" s="11"/>
      <c r="H583" s="11"/>
      <c r="I583" s="11"/>
      <c r="J583" s="11"/>
      <c r="K583" s="11"/>
      <c r="L583" s="11"/>
      <c r="M583" s="11"/>
    </row>
    <row r="584" spans="3:13" x14ac:dyDescent="0.25">
      <c r="C584" s="10" t="s">
        <v>444</v>
      </c>
      <c r="D584" s="11"/>
      <c r="E584" s="11"/>
      <c r="F584" s="11"/>
      <c r="G584" s="11"/>
      <c r="H584" s="11"/>
      <c r="I584" s="11"/>
      <c r="J584" s="11"/>
      <c r="K584" s="11"/>
      <c r="L584" s="11"/>
      <c r="M584" s="11"/>
    </row>
    <row r="585" spans="3:13" x14ac:dyDescent="0.25">
      <c r="C585" s="10" t="s">
        <v>445</v>
      </c>
      <c r="D585" s="11"/>
      <c r="E585" s="11"/>
      <c r="F585" s="11"/>
      <c r="G585" s="11"/>
      <c r="H585" s="11"/>
      <c r="I585" s="11"/>
      <c r="J585" s="11"/>
      <c r="K585" s="11"/>
      <c r="L585" s="11"/>
      <c r="M585" s="11"/>
    </row>
    <row r="586" spans="3:13" x14ac:dyDescent="0.25">
      <c r="C586" s="10" t="s">
        <v>446</v>
      </c>
      <c r="D586" s="11"/>
      <c r="E586" s="11"/>
      <c r="F586" s="11"/>
      <c r="G586" s="11"/>
      <c r="H586" s="11"/>
      <c r="I586" s="11"/>
      <c r="J586" s="11"/>
      <c r="K586" s="11"/>
      <c r="L586" s="11"/>
      <c r="M586" s="11"/>
    </row>
    <row r="587" spans="3:13" x14ac:dyDescent="0.25">
      <c r="C587" s="10" t="s">
        <v>447</v>
      </c>
      <c r="D587" s="11"/>
      <c r="E587" s="11"/>
      <c r="F587" s="11"/>
      <c r="G587" s="11"/>
      <c r="H587" s="11"/>
      <c r="I587" s="11"/>
      <c r="J587" s="11"/>
      <c r="K587" s="11"/>
      <c r="L587" s="11"/>
      <c r="M587" s="11"/>
    </row>
    <row r="588" spans="3:13" x14ac:dyDescent="0.25">
      <c r="C588" s="10" t="s">
        <v>448</v>
      </c>
      <c r="D588" s="11"/>
      <c r="E588" s="11"/>
      <c r="F588" s="11"/>
      <c r="G588" s="11"/>
      <c r="H588" s="11"/>
      <c r="I588" s="11"/>
      <c r="J588" s="11"/>
      <c r="K588" s="11"/>
      <c r="L588" s="11"/>
      <c r="M588" s="11"/>
    </row>
    <row r="589" spans="3:13" x14ac:dyDescent="0.25">
      <c r="C589" s="10" t="s">
        <v>449</v>
      </c>
      <c r="D589" s="11"/>
      <c r="E589" s="11"/>
      <c r="F589" s="11"/>
      <c r="G589" s="11"/>
      <c r="H589" s="11"/>
      <c r="I589" s="11"/>
      <c r="J589" s="11"/>
      <c r="K589" s="11"/>
      <c r="L589" s="11"/>
      <c r="M589" s="11"/>
    </row>
    <row r="590" spans="3:13" x14ac:dyDescent="0.25">
      <c r="C590" s="10" t="s">
        <v>498</v>
      </c>
      <c r="D590" s="11"/>
      <c r="E590" s="11"/>
      <c r="F590" s="11"/>
      <c r="G590" s="11"/>
      <c r="H590" s="11"/>
      <c r="I590" s="11"/>
      <c r="J590" s="11"/>
      <c r="K590" s="11"/>
      <c r="L590" s="11"/>
      <c r="M590" s="11"/>
    </row>
    <row r="591" spans="3:13" x14ac:dyDescent="0.25">
      <c r="C591" s="10" t="s">
        <v>499</v>
      </c>
      <c r="D591" s="11"/>
      <c r="E591" s="11"/>
      <c r="F591" s="11"/>
      <c r="G591" s="11"/>
      <c r="H591" s="11"/>
      <c r="I591" s="11"/>
      <c r="J591" s="11"/>
      <c r="K591" s="11"/>
      <c r="L591" s="11"/>
      <c r="M591" s="11"/>
    </row>
    <row r="592" spans="3:13" x14ac:dyDescent="0.25">
      <c r="C592" s="10" t="s">
        <v>515</v>
      </c>
      <c r="D592" s="11"/>
      <c r="E592" s="11"/>
      <c r="F592" s="11"/>
      <c r="G592" s="11"/>
      <c r="H592" s="11"/>
      <c r="I592" s="11"/>
      <c r="J592" s="11"/>
      <c r="K592" s="11"/>
      <c r="L592" s="11"/>
      <c r="M592" s="11"/>
    </row>
    <row r="593" spans="3:13" x14ac:dyDescent="0.25">
      <c r="C593" s="10" t="s">
        <v>500</v>
      </c>
      <c r="D593" s="11"/>
      <c r="E593" s="11"/>
      <c r="F593" s="11"/>
      <c r="G593" s="11"/>
      <c r="H593" s="11"/>
      <c r="I593" s="11"/>
      <c r="J593" s="11"/>
      <c r="K593" s="11"/>
      <c r="L593" s="11"/>
      <c r="M593" s="11"/>
    </row>
    <row r="594" spans="3:13" x14ac:dyDescent="0.25">
      <c r="C594" s="10" t="s">
        <v>501</v>
      </c>
      <c r="D594" s="11"/>
      <c r="E594" s="11"/>
      <c r="F594" s="11"/>
      <c r="G594" s="11"/>
      <c r="H594" s="11"/>
      <c r="I594" s="11"/>
      <c r="J594" s="11"/>
      <c r="K594" s="11"/>
      <c r="L594" s="11"/>
      <c r="M594" s="11"/>
    </row>
    <row r="595" spans="3:13" x14ac:dyDescent="0.25">
      <c r="C595" s="10" t="s">
        <v>514</v>
      </c>
      <c r="D595" s="11"/>
      <c r="E595" s="11"/>
      <c r="F595" s="11"/>
      <c r="G595" s="11"/>
      <c r="H595" s="11"/>
      <c r="I595" s="11"/>
      <c r="J595" s="11"/>
      <c r="K595" s="11"/>
      <c r="L595" s="11"/>
      <c r="M595" s="11"/>
    </row>
    <row r="596" spans="3:13" x14ac:dyDescent="0.25">
      <c r="C596" s="10" t="s">
        <v>502</v>
      </c>
      <c r="D596" s="11"/>
      <c r="E596" s="11"/>
      <c r="F596" s="11"/>
      <c r="G596" s="11"/>
      <c r="H596" s="11"/>
      <c r="I596" s="11"/>
      <c r="J596" s="11"/>
      <c r="K596" s="11"/>
      <c r="L596" s="11"/>
      <c r="M596" s="11"/>
    </row>
    <row r="597" spans="3:13" x14ac:dyDescent="0.25">
      <c r="C597" s="10" t="s">
        <v>503</v>
      </c>
      <c r="D597" s="11"/>
      <c r="E597" s="11"/>
      <c r="F597" s="11"/>
      <c r="G597" s="11"/>
      <c r="H597" s="11"/>
      <c r="I597" s="11"/>
      <c r="J597" s="11"/>
      <c r="K597" s="11"/>
      <c r="L597" s="11"/>
      <c r="M597" s="11"/>
    </row>
    <row r="598" spans="3:13" x14ac:dyDescent="0.25">
      <c r="C598" s="10" t="s">
        <v>516</v>
      </c>
      <c r="D598" s="11"/>
      <c r="E598" s="11"/>
      <c r="F598" s="11"/>
      <c r="G598" s="11"/>
      <c r="H598" s="11"/>
      <c r="I598" s="11"/>
      <c r="J598" s="11"/>
      <c r="K598" s="11"/>
      <c r="L598" s="11"/>
      <c r="M598" s="11"/>
    </row>
    <row r="599" spans="3:13" x14ac:dyDescent="0.25">
      <c r="C599" s="10" t="s">
        <v>504</v>
      </c>
      <c r="D599" s="11"/>
      <c r="E599" s="11"/>
      <c r="F599" s="11"/>
      <c r="G599" s="11"/>
      <c r="H599" s="11"/>
      <c r="I599" s="11"/>
      <c r="J599" s="11"/>
      <c r="K599" s="11"/>
      <c r="L599" s="11"/>
      <c r="M599" s="11"/>
    </row>
    <row r="600" spans="3:13" x14ac:dyDescent="0.25">
      <c r="C600" s="10" t="s">
        <v>505</v>
      </c>
      <c r="D600" s="11"/>
      <c r="E600" s="11"/>
      <c r="F600" s="11"/>
      <c r="G600" s="11"/>
      <c r="H600" s="11"/>
      <c r="I600" s="11"/>
      <c r="J600" s="11"/>
      <c r="K600" s="11"/>
      <c r="L600" s="11"/>
      <c r="M600" s="11"/>
    </row>
    <row r="601" spans="3:13" x14ac:dyDescent="0.25">
      <c r="C601" s="10" t="s">
        <v>506</v>
      </c>
      <c r="D601" s="11"/>
      <c r="E601" s="11"/>
      <c r="F601" s="11"/>
      <c r="G601" s="11"/>
      <c r="H601" s="11"/>
      <c r="I601" s="11"/>
      <c r="J601" s="11"/>
      <c r="K601" s="11"/>
      <c r="L601" s="11"/>
      <c r="M601" s="11"/>
    </row>
    <row r="602" spans="3:13" x14ac:dyDescent="0.25">
      <c r="C602" s="10" t="s">
        <v>507</v>
      </c>
      <c r="D602" s="11"/>
      <c r="E602" s="11"/>
      <c r="F602" s="11"/>
      <c r="G602" s="11"/>
      <c r="H602" s="11"/>
      <c r="I602" s="11"/>
      <c r="J602" s="11"/>
      <c r="K602" s="11"/>
      <c r="L602" s="11"/>
      <c r="M602" s="11"/>
    </row>
    <row r="603" spans="3:13" x14ac:dyDescent="0.25">
      <c r="C603" s="10" t="s">
        <v>508</v>
      </c>
      <c r="D603" s="11"/>
      <c r="E603" s="11"/>
      <c r="F603" s="11"/>
      <c r="G603" s="11"/>
      <c r="H603" s="11"/>
      <c r="I603" s="11"/>
      <c r="J603" s="11"/>
      <c r="K603" s="11"/>
      <c r="L603" s="11"/>
      <c r="M603" s="11"/>
    </row>
    <row r="604" spans="3:13" x14ac:dyDescent="0.25">
      <c r="C604" s="10" t="s">
        <v>509</v>
      </c>
      <c r="D604" s="11"/>
      <c r="E604" s="11"/>
      <c r="F604" s="11"/>
      <c r="G604" s="11"/>
      <c r="H604" s="11"/>
      <c r="I604" s="11"/>
      <c r="J604" s="11"/>
      <c r="K604" s="11"/>
      <c r="L604" s="11"/>
      <c r="M604" s="11"/>
    </row>
    <row r="605" spans="3:13" x14ac:dyDescent="0.25">
      <c r="C605" s="10" t="s">
        <v>510</v>
      </c>
      <c r="D605" s="11"/>
      <c r="E605" s="11"/>
      <c r="F605" s="11"/>
      <c r="G605" s="11"/>
      <c r="H605" s="11"/>
      <c r="I605" s="11"/>
      <c r="J605" s="11"/>
      <c r="K605" s="11"/>
      <c r="L605" s="11"/>
      <c r="M605" s="11"/>
    </row>
    <row r="606" spans="3:13" x14ac:dyDescent="0.25">
      <c r="C606" s="10" t="s">
        <v>511</v>
      </c>
      <c r="D606" s="11"/>
      <c r="E606" s="11"/>
      <c r="F606" s="11"/>
      <c r="G606" s="11"/>
      <c r="H606" s="11"/>
      <c r="I606" s="11"/>
      <c r="J606" s="11"/>
      <c r="K606" s="11"/>
      <c r="L606" s="11"/>
      <c r="M606" s="11"/>
    </row>
    <row r="607" spans="3:13" x14ac:dyDescent="0.25">
      <c r="C607" s="10" t="s">
        <v>512</v>
      </c>
      <c r="D607" s="11"/>
      <c r="E607" s="11"/>
      <c r="F607" s="11"/>
      <c r="G607" s="11"/>
      <c r="H607" s="11"/>
      <c r="I607" s="11"/>
      <c r="J607" s="11"/>
      <c r="K607" s="11"/>
      <c r="L607" s="11"/>
      <c r="M607" s="11"/>
    </row>
    <row r="608" spans="3:13" x14ac:dyDescent="0.25">
      <c r="C608" s="10" t="s">
        <v>513</v>
      </c>
      <c r="D608" s="11"/>
      <c r="E608" s="11"/>
      <c r="F608" s="11"/>
      <c r="G608" s="11"/>
      <c r="H608" s="11"/>
      <c r="I608" s="11"/>
      <c r="J608" s="11"/>
      <c r="K608" s="11"/>
      <c r="L608" s="11"/>
      <c r="M608" s="11"/>
    </row>
    <row r="609" spans="3:13" x14ac:dyDescent="0.25">
      <c r="C609" s="16" t="s">
        <v>450</v>
      </c>
      <c r="D609" s="11"/>
      <c r="E609" s="11"/>
      <c r="F609" s="11"/>
      <c r="G609" s="11"/>
      <c r="H609" s="11"/>
      <c r="I609" s="11"/>
      <c r="J609" s="11"/>
      <c r="K609" s="11"/>
      <c r="L609" s="11"/>
      <c r="M609" s="11"/>
    </row>
    <row r="610" spans="3:13" x14ac:dyDescent="0.25">
      <c r="C610" s="16" t="s">
        <v>451</v>
      </c>
      <c r="D610" s="11"/>
      <c r="E610" s="11"/>
      <c r="F610" s="11"/>
      <c r="G610" s="11"/>
      <c r="H610" s="11"/>
      <c r="I610" s="11"/>
      <c r="J610" s="11"/>
      <c r="K610" s="11"/>
      <c r="L610" s="11"/>
      <c r="M610" s="11"/>
    </row>
    <row r="611" spans="3:13" x14ac:dyDescent="0.25">
      <c r="C611" s="16" t="s">
        <v>452</v>
      </c>
      <c r="D611" s="11"/>
      <c r="E611" s="11"/>
      <c r="F611" s="11"/>
      <c r="G611" s="11"/>
      <c r="H611" s="11"/>
      <c r="I611" s="11"/>
      <c r="J611" s="11"/>
      <c r="K611" s="11"/>
      <c r="L611" s="11"/>
      <c r="M611" s="11"/>
    </row>
    <row r="612" spans="3:13" x14ac:dyDescent="0.25">
      <c r="C612" s="16" t="s">
        <v>453</v>
      </c>
      <c r="D612" s="11"/>
      <c r="E612" s="11"/>
      <c r="F612" s="11"/>
      <c r="G612" s="11"/>
      <c r="H612" s="11"/>
      <c r="I612" s="11"/>
      <c r="J612" s="11"/>
      <c r="K612" s="11"/>
      <c r="L612" s="11"/>
      <c r="M612" s="11"/>
    </row>
    <row r="613" spans="3:13" x14ac:dyDescent="0.25">
      <c r="C613" s="16" t="s">
        <v>454</v>
      </c>
      <c r="D613" s="11"/>
      <c r="E613" s="11"/>
      <c r="F613" s="11"/>
      <c r="G613" s="11"/>
      <c r="H613" s="11"/>
      <c r="I613" s="11"/>
      <c r="J613" s="11"/>
      <c r="K613" s="11"/>
      <c r="L613" s="11"/>
      <c r="M613" s="11"/>
    </row>
    <row r="614" spans="3:13" x14ac:dyDescent="0.25">
      <c r="C614" s="16" t="s">
        <v>455</v>
      </c>
      <c r="D614" s="11"/>
      <c r="E614" s="11"/>
      <c r="F614" s="11"/>
      <c r="G614" s="11"/>
      <c r="H614" s="11"/>
      <c r="I614" s="11"/>
      <c r="J614" s="11"/>
      <c r="K614" s="11"/>
      <c r="L614" s="11"/>
      <c r="M614" s="11"/>
    </row>
    <row r="615" spans="3:13" x14ac:dyDescent="0.25">
      <c r="C615" s="16" t="s">
        <v>456</v>
      </c>
      <c r="D615" s="11"/>
      <c r="E615" s="11"/>
      <c r="F615" s="11"/>
      <c r="G615" s="11"/>
      <c r="H615" s="11"/>
      <c r="I615" s="11"/>
      <c r="J615" s="11"/>
      <c r="K615" s="11"/>
      <c r="L615" s="11"/>
      <c r="M615" s="11"/>
    </row>
    <row r="616" spans="3:13" x14ac:dyDescent="0.25">
      <c r="C616" s="16" t="s">
        <v>457</v>
      </c>
      <c r="D616" s="11"/>
      <c r="E616" s="11"/>
      <c r="F616" s="11"/>
      <c r="G616" s="11"/>
      <c r="H616" s="11"/>
      <c r="I616" s="11"/>
      <c r="J616" s="11"/>
      <c r="K616" s="11"/>
      <c r="L616" s="11"/>
      <c r="M616" s="11"/>
    </row>
    <row r="617" spans="3:13" x14ac:dyDescent="0.25">
      <c r="C617" s="16" t="s">
        <v>458</v>
      </c>
      <c r="D617" s="11"/>
      <c r="E617" s="11"/>
      <c r="F617" s="11"/>
      <c r="G617" s="11"/>
      <c r="H617" s="11"/>
      <c r="I617" s="11"/>
      <c r="J617" s="11"/>
      <c r="K617" s="11"/>
      <c r="L617" s="11"/>
      <c r="M617" s="11"/>
    </row>
    <row r="618" spans="3:13" x14ac:dyDescent="0.25">
      <c r="C618" s="16" t="s">
        <v>459</v>
      </c>
      <c r="D618" s="11"/>
      <c r="E618" s="11"/>
      <c r="F618" s="11"/>
      <c r="G618" s="11"/>
      <c r="H618" s="11"/>
      <c r="I618" s="11"/>
      <c r="J618" s="11"/>
      <c r="K618" s="11"/>
      <c r="L618" s="11"/>
      <c r="M618" s="11"/>
    </row>
    <row r="619" spans="3:13" x14ac:dyDescent="0.25">
      <c r="C619" s="16" t="s">
        <v>460</v>
      </c>
      <c r="D619" s="11"/>
      <c r="E619" s="11"/>
      <c r="F619" s="11"/>
      <c r="G619" s="11"/>
      <c r="H619" s="11"/>
      <c r="I619" s="11"/>
      <c r="J619" s="11"/>
      <c r="K619" s="11"/>
      <c r="L619" s="11"/>
      <c r="M619" s="11"/>
    </row>
    <row r="620" spans="3:13" x14ac:dyDescent="0.25">
      <c r="C620" s="16" t="s">
        <v>461</v>
      </c>
      <c r="D620" s="11"/>
      <c r="E620" s="11"/>
      <c r="F620" s="11"/>
      <c r="G620" s="11"/>
      <c r="H620" s="11"/>
      <c r="I620" s="11"/>
      <c r="J620" s="11"/>
      <c r="K620" s="11"/>
      <c r="L620" s="11"/>
      <c r="M620" s="11"/>
    </row>
    <row r="621" spans="3:13" x14ac:dyDescent="0.25">
      <c r="C621" s="16" t="s">
        <v>462</v>
      </c>
      <c r="D621" s="11"/>
      <c r="E621" s="11"/>
      <c r="F621" s="11"/>
      <c r="G621" s="11"/>
      <c r="H621" s="11"/>
      <c r="I621" s="11"/>
      <c r="J621" s="11"/>
      <c r="K621" s="11"/>
      <c r="L621" s="11"/>
      <c r="M621" s="11"/>
    </row>
    <row r="622" spans="3:13" x14ac:dyDescent="0.25">
      <c r="C622" s="16" t="s">
        <v>463</v>
      </c>
      <c r="D622" s="11"/>
      <c r="E622" s="11"/>
      <c r="F622" s="11"/>
      <c r="G622" s="11"/>
      <c r="H622" s="11"/>
      <c r="I622" s="11"/>
      <c r="J622" s="11"/>
      <c r="K622" s="11"/>
      <c r="L622" s="11"/>
      <c r="M622" s="11"/>
    </row>
    <row r="623" spans="3:13" x14ac:dyDescent="0.25">
      <c r="C623" s="16" t="s">
        <v>464</v>
      </c>
      <c r="D623" s="11"/>
      <c r="E623" s="11"/>
      <c r="F623" s="11"/>
      <c r="G623" s="11"/>
      <c r="H623" s="11"/>
      <c r="I623" s="11"/>
      <c r="J623" s="11"/>
      <c r="K623" s="11"/>
      <c r="L623" s="11"/>
      <c r="M623" s="11"/>
    </row>
    <row r="624" spans="3:13" x14ac:dyDescent="0.25">
      <c r="C624" s="16" t="s">
        <v>465</v>
      </c>
      <c r="D624" s="11"/>
      <c r="E624" s="11"/>
      <c r="F624" s="11"/>
      <c r="G624" s="11"/>
      <c r="H624" s="11"/>
      <c r="I624" s="11"/>
      <c r="J624" s="11"/>
      <c r="K624" s="11"/>
      <c r="L624" s="11"/>
      <c r="M624" s="11"/>
    </row>
    <row r="625" spans="3:13" ht="13.5" thickBot="1" x14ac:dyDescent="0.3">
      <c r="C625" s="19" t="s">
        <v>466</v>
      </c>
      <c r="D625" s="20"/>
      <c r="E625" s="20"/>
      <c r="F625" s="20"/>
      <c r="G625" s="20"/>
      <c r="H625" s="20"/>
      <c r="I625" s="20"/>
      <c r="J625" s="20"/>
      <c r="K625" s="20"/>
      <c r="L625" s="20"/>
      <c r="M625" s="20"/>
    </row>
    <row r="626" spans="3:13" x14ac:dyDescent="0.25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3:13" x14ac:dyDescent="0.25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3:13" ht="30" x14ac:dyDescent="0.4">
      <c r="C628" s="21" t="s">
        <v>521</v>
      </c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3:13" x14ac:dyDescent="0.25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3:13" x14ac:dyDescent="0.25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3:13" x14ac:dyDescent="0.25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3:13" x14ac:dyDescent="0.25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3:13" x14ac:dyDescent="0.25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3:13" x14ac:dyDescent="0.25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3:13" x14ac:dyDescent="0.25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3:13" x14ac:dyDescent="0.25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3:13" x14ac:dyDescent="0.25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3:13" x14ac:dyDescent="0.25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3:13" x14ac:dyDescent="0.25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3:13" x14ac:dyDescent="0.25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3:13" x14ac:dyDescent="0.25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3:13" x14ac:dyDescent="0.25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3:13" x14ac:dyDescent="0.25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3:13" x14ac:dyDescent="0.25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3:13" x14ac:dyDescent="0.25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3:13" x14ac:dyDescent="0.25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3:13" x14ac:dyDescent="0.25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3:13" x14ac:dyDescent="0.25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3:13" x14ac:dyDescent="0.25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3:13" x14ac:dyDescent="0.25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3:13" x14ac:dyDescent="0.25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3:13" x14ac:dyDescent="0.25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3:13" x14ac:dyDescent="0.25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3:13" x14ac:dyDescent="0.25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3:13" x14ac:dyDescent="0.25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3:13" x14ac:dyDescent="0.25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3:13" x14ac:dyDescent="0.25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3:13" x14ac:dyDescent="0.25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3:13" x14ac:dyDescent="0.25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3:13" x14ac:dyDescent="0.25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3:13" x14ac:dyDescent="0.25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3:13" x14ac:dyDescent="0.25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3:13" x14ac:dyDescent="0.25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3:13" x14ac:dyDescent="0.25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3:13" x14ac:dyDescent="0.25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3:13" x14ac:dyDescent="0.25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3:13" x14ac:dyDescent="0.25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3:13" x14ac:dyDescent="0.25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3:13" x14ac:dyDescent="0.25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3:13" x14ac:dyDescent="0.25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3:13" x14ac:dyDescent="0.25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3:13" x14ac:dyDescent="0.25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3:13" x14ac:dyDescent="0.25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3:13" x14ac:dyDescent="0.25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3:13" x14ac:dyDescent="0.25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3:13" x14ac:dyDescent="0.25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3:13" x14ac:dyDescent="0.25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3:13" x14ac:dyDescent="0.25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3:13" x14ac:dyDescent="0.25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3:13" x14ac:dyDescent="0.25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3:13" x14ac:dyDescent="0.25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3:13" x14ac:dyDescent="0.25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</sheetData>
  <sortState xmlns:xlrd2="http://schemas.microsoft.com/office/spreadsheetml/2017/richdata2" ref="H154:L156">
    <sortCondition ref="H154"/>
  </sortState>
  <phoneticPr fontId="0" type="noConversion"/>
  <dataValidations count="6">
    <dataValidation type="list" allowBlank="1" showInputMessage="1" showErrorMessage="1" error="Alleen Ja [ J ] of Nee [ N ] !!" sqref="K3:L144" xr:uid="{00000000-0002-0000-0100-000000000000}">
      <formula1>$F$154:$F$155</formula1>
    </dataValidation>
    <dataValidation type="list" allowBlank="1" showInputMessage="1" showErrorMessage="1" error="Aantal zijden niet juist!" sqref="J3:J144" xr:uid="{00000000-0002-0000-0100-000001000000}">
      <formula1>$G$154:$G$159</formula1>
    </dataValidation>
    <dataValidation type="list" allowBlank="1" showInputMessage="1" showErrorMessage="1" sqref="M3:M144" xr:uid="{00000000-0002-0000-0100-000002000000}">
      <formula1>$F$161:$F$166</formula1>
    </dataValidation>
    <dataValidation type="list" allowBlank="1" showInputMessage="1" showErrorMessage="1" error="Enkel 30 of 60 minuten" sqref="F3:F144" xr:uid="{00000000-0002-0000-0100-000003000000}">
      <formula1>$C$154:$C$157</formula1>
    </dataValidation>
    <dataValidation type="list" allowBlank="1" showInputMessage="1" showErrorMessage="1" sqref="B3:B144" xr:uid="{00000000-0002-0000-0100-000005000000}">
      <formula1>$H$157:$H$160</formula1>
    </dataValidation>
    <dataValidation type="list" errorStyle="warning" allowBlank="1" showInputMessage="1" showErrorMessage="1" errorTitle="Als profiel niet bestaat." error="Dit profiel komt niet voor in de database!_x000a__x000a_LET OP ==&gt; ZELF PROFIELFACTOR EN M²/M INGEVEN!_x000a__x000a_(Bij wijziging van deze velden gaan de formules verloren!)_x000a_" sqref="G3:G144" xr:uid="{00000000-0002-0000-0100-000006000000}">
      <formula1>$C$161:$C$625</formula1>
    </dataValidation>
  </dataValidations>
  <pageMargins left="0.75" right="0.75" top="0.42" bottom="0.5" header="0.53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/>
  </sheetPr>
  <dimension ref="A1:S521"/>
  <sheetViews>
    <sheetView zoomScale="130" zoomScaleNormal="130" workbookViewId="0">
      <pane ySplit="2" topLeftCell="A3" activePane="bottomLeft" state="frozen"/>
      <selection pane="bottomLeft" activeCell="A200" sqref="A200"/>
    </sheetView>
  </sheetViews>
  <sheetFormatPr defaultColWidth="8.85546875" defaultRowHeight="12.75" x14ac:dyDescent="0.2"/>
  <cols>
    <col min="1" max="1" width="11.85546875" style="22" bestFit="1" customWidth="1"/>
    <col min="2" max="2" width="6.42578125" style="65" bestFit="1" customWidth="1"/>
    <col min="3" max="3" width="6.42578125" style="50" bestFit="1" customWidth="1"/>
    <col min="4" max="4" width="6.140625" style="65" bestFit="1" customWidth="1"/>
    <col min="5" max="5" width="6.42578125" style="50" bestFit="1" customWidth="1"/>
    <col min="6" max="6" width="6.42578125" style="65" bestFit="1" customWidth="1"/>
    <col min="7" max="7" width="6.42578125" style="50" bestFit="1" customWidth="1"/>
    <col min="8" max="8" width="6.42578125" style="65" bestFit="1" customWidth="1"/>
    <col min="9" max="9" width="6.42578125" style="50" bestFit="1" customWidth="1"/>
    <col min="10" max="10" width="5.7109375" style="65" bestFit="1" customWidth="1"/>
    <col min="11" max="11" width="6.42578125" style="50" bestFit="1" customWidth="1"/>
    <col min="12" max="12" width="5.7109375" style="65" bestFit="1" customWidth="1"/>
    <col min="13" max="13" width="6.42578125" style="50" bestFit="1" customWidth="1"/>
    <col min="14" max="14" width="9.42578125" style="32" bestFit="1" customWidth="1"/>
    <col min="15" max="16384" width="8.85546875" style="23"/>
  </cols>
  <sheetData>
    <row r="1" spans="1:19" x14ac:dyDescent="0.2">
      <c r="A1" s="30"/>
      <c r="B1" s="61" t="s">
        <v>473</v>
      </c>
      <c r="C1" s="31"/>
      <c r="D1" s="61" t="s">
        <v>474</v>
      </c>
      <c r="E1" s="31"/>
      <c r="F1" s="61" t="s">
        <v>475</v>
      </c>
      <c r="G1" s="31"/>
      <c r="H1" s="61" t="s">
        <v>476</v>
      </c>
      <c r="I1" s="31"/>
      <c r="J1" s="61" t="s">
        <v>477</v>
      </c>
      <c r="K1" s="31"/>
      <c r="L1" s="61" t="s">
        <v>472</v>
      </c>
      <c r="M1" s="31"/>
    </row>
    <row r="2" spans="1:19" s="38" customFormat="1" ht="13.5" thickBot="1" x14ac:dyDescent="0.25">
      <c r="A2" s="33" t="s">
        <v>478</v>
      </c>
      <c r="B2" s="62">
        <v>2</v>
      </c>
      <c r="C2" s="34" t="s">
        <v>479</v>
      </c>
      <c r="D2" s="62">
        <v>4</v>
      </c>
      <c r="E2" s="34" t="s">
        <v>480</v>
      </c>
      <c r="F2" s="62">
        <v>6</v>
      </c>
      <c r="G2" s="34" t="s">
        <v>481</v>
      </c>
      <c r="H2" s="62">
        <v>8</v>
      </c>
      <c r="I2" s="34" t="s">
        <v>482</v>
      </c>
      <c r="J2" s="62">
        <v>10</v>
      </c>
      <c r="K2" s="34" t="s">
        <v>483</v>
      </c>
      <c r="L2" s="62">
        <v>12</v>
      </c>
      <c r="M2" s="35" t="s">
        <v>484</v>
      </c>
      <c r="N2" s="36" t="s">
        <v>485</v>
      </c>
      <c r="O2" s="37"/>
      <c r="R2" s="38" t="s">
        <v>496</v>
      </c>
      <c r="S2" s="38" t="s">
        <v>497</v>
      </c>
    </row>
    <row r="3" spans="1:19" x14ac:dyDescent="0.2">
      <c r="A3" s="39" t="s">
        <v>24</v>
      </c>
      <c r="B3" s="63">
        <v>0.3</v>
      </c>
      <c r="C3" s="40">
        <v>9</v>
      </c>
      <c r="D3" s="63">
        <v>1.548</v>
      </c>
      <c r="E3" s="40">
        <v>45</v>
      </c>
      <c r="F3" s="63">
        <v>2.7949999999999999</v>
      </c>
      <c r="G3" s="40">
        <v>81</v>
      </c>
      <c r="H3" s="63">
        <v>3.0950000000000002</v>
      </c>
      <c r="I3" s="40">
        <v>89</v>
      </c>
      <c r="J3" s="63">
        <v>2.4950000000000001</v>
      </c>
      <c r="K3" s="40">
        <v>72</v>
      </c>
      <c r="L3" s="63">
        <v>1.228</v>
      </c>
      <c r="M3" s="41">
        <v>35</v>
      </c>
    </row>
    <row r="4" spans="1:19" x14ac:dyDescent="0.2">
      <c r="A4" s="42" t="s">
        <v>25</v>
      </c>
      <c r="B4" s="64">
        <v>0.30199999999999999</v>
      </c>
      <c r="C4" s="43">
        <v>8</v>
      </c>
      <c r="D4" s="64">
        <v>1.5549999999999999</v>
      </c>
      <c r="E4" s="43">
        <v>39</v>
      </c>
      <c r="F4" s="64">
        <v>2.8079999999999998</v>
      </c>
      <c r="G4" s="43">
        <v>70</v>
      </c>
      <c r="H4" s="64">
        <v>3.11</v>
      </c>
      <c r="I4" s="43">
        <v>78</v>
      </c>
      <c r="J4" s="64">
        <v>2.5059999999999998</v>
      </c>
      <c r="K4" s="43">
        <v>63</v>
      </c>
      <c r="L4" s="64">
        <v>1.2529999999999999</v>
      </c>
      <c r="M4" s="44">
        <v>31</v>
      </c>
    </row>
    <row r="5" spans="1:19" x14ac:dyDescent="0.2">
      <c r="A5" s="42" t="s">
        <v>26</v>
      </c>
      <c r="B5" s="64">
        <v>0.30199999999999999</v>
      </c>
      <c r="C5" s="43">
        <v>7</v>
      </c>
      <c r="D5" s="64">
        <v>1.5649999999999999</v>
      </c>
      <c r="E5" s="43">
        <v>35</v>
      </c>
      <c r="F5" s="64">
        <v>2.8279999999999998</v>
      </c>
      <c r="G5" s="43">
        <v>64</v>
      </c>
      <c r="H5" s="64">
        <v>3.13</v>
      </c>
      <c r="I5" s="43">
        <v>70</v>
      </c>
      <c r="J5" s="64">
        <v>2.5259999999999998</v>
      </c>
      <c r="K5" s="43">
        <v>57</v>
      </c>
      <c r="L5" s="64">
        <v>1.2629999999999999</v>
      </c>
      <c r="M5" s="44">
        <v>28</v>
      </c>
    </row>
    <row r="6" spans="1:19" x14ac:dyDescent="0.2">
      <c r="A6" s="45" t="s">
        <v>27</v>
      </c>
      <c r="B6" s="64">
        <v>0.1</v>
      </c>
      <c r="C6" s="43">
        <v>47</v>
      </c>
      <c r="D6" s="64">
        <v>0.28100000000000003</v>
      </c>
      <c r="E6" s="43">
        <v>132</v>
      </c>
      <c r="F6" s="64">
        <v>0.46100000000000002</v>
      </c>
      <c r="G6" s="43">
        <v>217</v>
      </c>
      <c r="H6" s="64">
        <v>0.56100000000000005</v>
      </c>
      <c r="I6" s="43">
        <v>264</v>
      </c>
      <c r="J6" s="64">
        <v>0.36099999999999999</v>
      </c>
      <c r="K6" s="43">
        <v>170</v>
      </c>
      <c r="L6" s="64">
        <v>0.18</v>
      </c>
      <c r="M6" s="44">
        <v>85</v>
      </c>
    </row>
    <row r="7" spans="1:19" x14ac:dyDescent="0.2">
      <c r="A7" s="42" t="s">
        <v>28</v>
      </c>
      <c r="B7" s="64">
        <v>0.1</v>
      </c>
      <c r="C7" s="43">
        <v>38</v>
      </c>
      <c r="D7" s="64">
        <v>0.28799999999999998</v>
      </c>
      <c r="E7" s="43">
        <v>111</v>
      </c>
      <c r="F7" s="64">
        <v>0.47599999999999998</v>
      </c>
      <c r="G7" s="43">
        <v>183</v>
      </c>
      <c r="H7" s="64">
        <v>0.57599999999999996</v>
      </c>
      <c r="I7" s="43">
        <v>221</v>
      </c>
      <c r="J7" s="64">
        <v>0.376</v>
      </c>
      <c r="K7" s="43">
        <v>144</v>
      </c>
      <c r="L7" s="64">
        <v>0.188</v>
      </c>
      <c r="M7" s="44">
        <v>72</v>
      </c>
    </row>
    <row r="8" spans="1:19" x14ac:dyDescent="0.2">
      <c r="A8" s="42" t="s">
        <v>29</v>
      </c>
      <c r="B8" s="64">
        <v>0.106</v>
      </c>
      <c r="C8" s="43">
        <v>20</v>
      </c>
      <c r="D8" s="64">
        <v>0.31</v>
      </c>
      <c r="E8" s="43">
        <v>58</v>
      </c>
      <c r="F8" s="64">
        <v>0.51300000000000001</v>
      </c>
      <c r="G8" s="43">
        <v>96</v>
      </c>
      <c r="H8" s="64">
        <v>0.61899999999999999</v>
      </c>
      <c r="I8" s="43">
        <v>116</v>
      </c>
      <c r="J8" s="64">
        <v>0.40699999999999997</v>
      </c>
      <c r="K8" s="43">
        <v>76</v>
      </c>
      <c r="L8" s="64">
        <v>0.20399999999999999</v>
      </c>
      <c r="M8" s="44">
        <v>38</v>
      </c>
    </row>
    <row r="9" spans="1:19" x14ac:dyDescent="0.2">
      <c r="A9" s="45" t="s">
        <v>30</v>
      </c>
      <c r="B9" s="64">
        <v>0.12</v>
      </c>
      <c r="C9" s="43">
        <v>47</v>
      </c>
      <c r="D9" s="64">
        <v>0.33900000000000002</v>
      </c>
      <c r="E9" s="43">
        <v>134</v>
      </c>
      <c r="F9" s="64">
        <v>0.55700000000000005</v>
      </c>
      <c r="G9" s="43">
        <v>220</v>
      </c>
      <c r="H9" s="64">
        <v>0.67700000000000005</v>
      </c>
      <c r="I9" s="43">
        <v>267</v>
      </c>
      <c r="J9" s="64">
        <v>0.437</v>
      </c>
      <c r="K9" s="43">
        <v>173</v>
      </c>
      <c r="L9" s="64">
        <v>0.218</v>
      </c>
      <c r="M9" s="44">
        <v>86</v>
      </c>
    </row>
    <row r="10" spans="1:19" x14ac:dyDescent="0.2">
      <c r="A10" s="42" t="s">
        <v>31</v>
      </c>
      <c r="B10" s="64">
        <v>0.12</v>
      </c>
      <c r="C10" s="43">
        <v>35</v>
      </c>
      <c r="D10" s="64">
        <v>0.34300000000000003</v>
      </c>
      <c r="E10" s="43">
        <v>101</v>
      </c>
      <c r="F10" s="64">
        <v>0.56599999999999995</v>
      </c>
      <c r="G10" s="43">
        <v>166</v>
      </c>
      <c r="H10" s="64">
        <v>0.68600000000000005</v>
      </c>
      <c r="I10" s="43">
        <v>202</v>
      </c>
      <c r="J10" s="64">
        <v>0.46600000000000003</v>
      </c>
      <c r="K10" s="43">
        <v>131</v>
      </c>
      <c r="L10" s="64">
        <v>0.23300000000000001</v>
      </c>
      <c r="M10" s="44">
        <v>66</v>
      </c>
    </row>
    <row r="11" spans="1:19" x14ac:dyDescent="0.2">
      <c r="A11" s="42" t="s">
        <v>32</v>
      </c>
      <c r="B11" s="64">
        <v>0.126</v>
      </c>
      <c r="C11" s="43">
        <v>19</v>
      </c>
      <c r="D11" s="64">
        <v>0.36899999999999999</v>
      </c>
      <c r="E11" s="43">
        <v>56</v>
      </c>
      <c r="F11" s="64">
        <v>0.61199999999999999</v>
      </c>
      <c r="G11" s="43">
        <v>92</v>
      </c>
      <c r="H11" s="64">
        <v>0.73799999999999999</v>
      </c>
      <c r="I11" s="43">
        <v>111</v>
      </c>
      <c r="J11" s="64">
        <v>0.48599999999999999</v>
      </c>
      <c r="K11" s="43">
        <v>73</v>
      </c>
      <c r="L11" s="64">
        <v>0.24299999999999999</v>
      </c>
      <c r="M11" s="44">
        <v>37</v>
      </c>
    </row>
    <row r="12" spans="1:19" x14ac:dyDescent="0.2">
      <c r="A12" s="45" t="s">
        <v>33</v>
      </c>
      <c r="B12" s="64">
        <v>0.14000000000000001</v>
      </c>
      <c r="C12" s="43">
        <v>45</v>
      </c>
      <c r="D12" s="64">
        <v>0.39700000000000002</v>
      </c>
      <c r="E12" s="43">
        <v>126</v>
      </c>
      <c r="F12" s="64">
        <v>0.65400000000000003</v>
      </c>
      <c r="G12" s="43">
        <v>208</v>
      </c>
      <c r="H12" s="64">
        <v>0.79400000000000004</v>
      </c>
      <c r="I12" s="43">
        <v>253</v>
      </c>
      <c r="J12" s="64">
        <v>0.51400000000000001</v>
      </c>
      <c r="K12" s="43">
        <v>164</v>
      </c>
      <c r="L12" s="64">
        <v>0.25600000000000001</v>
      </c>
      <c r="M12" s="44">
        <v>82</v>
      </c>
    </row>
    <row r="13" spans="1:19" x14ac:dyDescent="0.2">
      <c r="A13" s="42" t="s">
        <v>34</v>
      </c>
      <c r="B13" s="64">
        <v>0.14000000000000001</v>
      </c>
      <c r="C13" s="43">
        <v>33</v>
      </c>
      <c r="D13" s="64">
        <v>0.40300000000000002</v>
      </c>
      <c r="E13" s="43">
        <v>94</v>
      </c>
      <c r="F13" s="64">
        <v>0.66500000000000004</v>
      </c>
      <c r="G13" s="43">
        <v>155</v>
      </c>
      <c r="H13" s="64">
        <v>0.80500000000000005</v>
      </c>
      <c r="I13" s="43">
        <v>187</v>
      </c>
      <c r="J13" s="64">
        <v>0.52500000000000002</v>
      </c>
      <c r="K13" s="43">
        <v>122</v>
      </c>
      <c r="L13" s="64">
        <v>0.26300000000000001</v>
      </c>
      <c r="M13" s="44">
        <v>61</v>
      </c>
    </row>
    <row r="14" spans="1:19" x14ac:dyDescent="0.2">
      <c r="A14" s="42" t="s">
        <v>35</v>
      </c>
      <c r="B14" s="64">
        <v>0.14599999999999999</v>
      </c>
      <c r="C14" s="43">
        <v>18</v>
      </c>
      <c r="D14" s="64">
        <v>0.42899999999999999</v>
      </c>
      <c r="E14" s="43">
        <v>53</v>
      </c>
      <c r="F14" s="64">
        <v>0.71099999999999997</v>
      </c>
      <c r="G14" s="43">
        <v>88</v>
      </c>
      <c r="H14" s="64">
        <v>0.85699999999999998</v>
      </c>
      <c r="I14" s="43">
        <v>106</v>
      </c>
      <c r="J14" s="64">
        <v>0.56499999999999995</v>
      </c>
      <c r="K14" s="43">
        <v>70</v>
      </c>
      <c r="L14" s="64">
        <v>0.28299999999999997</v>
      </c>
      <c r="M14" s="44">
        <v>35</v>
      </c>
    </row>
    <row r="15" spans="1:19" x14ac:dyDescent="0.2">
      <c r="A15" s="45" t="s">
        <v>36</v>
      </c>
      <c r="B15" s="64">
        <v>0.16</v>
      </c>
      <c r="C15" s="43">
        <v>41</v>
      </c>
      <c r="D15" s="64">
        <v>0.45300000000000001</v>
      </c>
      <c r="E15" s="43">
        <v>117</v>
      </c>
      <c r="F15" s="64">
        <v>0.746</v>
      </c>
      <c r="G15" s="43">
        <v>192</v>
      </c>
      <c r="H15" s="64">
        <v>0.90600000000000003</v>
      </c>
      <c r="I15" s="43">
        <v>234</v>
      </c>
      <c r="J15" s="64">
        <v>0.58599999999999997</v>
      </c>
      <c r="K15" s="43">
        <v>151</v>
      </c>
      <c r="L15" s="64">
        <v>0.29399999999999998</v>
      </c>
      <c r="M15" s="44">
        <v>76</v>
      </c>
    </row>
    <row r="16" spans="1:19" x14ac:dyDescent="0.2">
      <c r="A16" s="42" t="s">
        <v>37</v>
      </c>
      <c r="B16" s="64">
        <v>0.16</v>
      </c>
      <c r="C16" s="43">
        <v>29</v>
      </c>
      <c r="D16" s="64">
        <v>0.45900000000000002</v>
      </c>
      <c r="E16" s="43">
        <v>50</v>
      </c>
      <c r="F16" s="64">
        <v>0.75800000000000001</v>
      </c>
      <c r="G16" s="43">
        <v>140</v>
      </c>
      <c r="H16" s="64">
        <v>0.91800000000000004</v>
      </c>
      <c r="I16" s="43">
        <v>169</v>
      </c>
      <c r="J16" s="64">
        <v>0.59799999999999998</v>
      </c>
      <c r="K16" s="43">
        <v>110</v>
      </c>
      <c r="L16" s="64">
        <v>0.29899999999999999</v>
      </c>
      <c r="M16" s="44">
        <v>55</v>
      </c>
    </row>
    <row r="17" spans="1:13" x14ac:dyDescent="0.2">
      <c r="A17" s="42" t="s">
        <v>38</v>
      </c>
      <c r="B17" s="64">
        <v>0.16600000000000001</v>
      </c>
      <c r="C17" s="43">
        <v>17</v>
      </c>
      <c r="D17" s="64">
        <v>0.48499999999999999</v>
      </c>
      <c r="E17" s="43">
        <v>50</v>
      </c>
      <c r="F17" s="64">
        <v>0.80400000000000005</v>
      </c>
      <c r="G17" s="43">
        <v>83</v>
      </c>
      <c r="H17" s="64">
        <v>0.97</v>
      </c>
      <c r="I17" s="43">
        <v>100</v>
      </c>
      <c r="J17" s="64">
        <v>0.63800000000000001</v>
      </c>
      <c r="K17" s="43">
        <v>66</v>
      </c>
      <c r="L17" s="64">
        <v>0.31900000000000001</v>
      </c>
      <c r="M17" s="44">
        <v>33</v>
      </c>
    </row>
    <row r="18" spans="1:13" x14ac:dyDescent="0.2">
      <c r="A18" s="45" t="s">
        <v>39</v>
      </c>
      <c r="B18" s="64">
        <v>0.18</v>
      </c>
      <c r="C18" s="43">
        <v>40</v>
      </c>
      <c r="D18" s="64">
        <v>0.51200000000000001</v>
      </c>
      <c r="E18" s="43">
        <v>113</v>
      </c>
      <c r="F18" s="64">
        <v>0.84399999999999997</v>
      </c>
      <c r="G18" s="43">
        <v>187</v>
      </c>
      <c r="H18" s="64">
        <v>1.024</v>
      </c>
      <c r="I18" s="43">
        <v>226</v>
      </c>
      <c r="J18" s="64">
        <v>0.66400000000000003</v>
      </c>
      <c r="K18" s="43">
        <v>147</v>
      </c>
      <c r="L18" s="64">
        <v>0.33200000000000002</v>
      </c>
      <c r="M18" s="44">
        <v>73</v>
      </c>
    </row>
    <row r="19" spans="1:13" x14ac:dyDescent="0.2">
      <c r="A19" s="42" t="s">
        <v>40</v>
      </c>
      <c r="B19" s="64">
        <v>0.18</v>
      </c>
      <c r="C19" s="43">
        <v>28</v>
      </c>
      <c r="D19" s="64">
        <v>0.51900000000000002</v>
      </c>
      <c r="E19" s="43">
        <v>79</v>
      </c>
      <c r="F19" s="64">
        <v>0.85699999999999998</v>
      </c>
      <c r="G19" s="43">
        <v>131</v>
      </c>
      <c r="H19" s="64">
        <v>1.0369999999999999</v>
      </c>
      <c r="I19" s="43">
        <v>159</v>
      </c>
      <c r="J19" s="64">
        <v>0.67700000000000005</v>
      </c>
      <c r="K19" s="43">
        <v>104</v>
      </c>
      <c r="L19" s="64">
        <v>0.33900000000000002</v>
      </c>
      <c r="M19" s="44">
        <v>52</v>
      </c>
    </row>
    <row r="20" spans="1:13" x14ac:dyDescent="0.2">
      <c r="A20" s="42" t="s">
        <v>41</v>
      </c>
      <c r="B20" s="64">
        <v>0.186</v>
      </c>
      <c r="C20" s="43">
        <v>16</v>
      </c>
      <c r="D20" s="64">
        <v>0.54500000000000004</v>
      </c>
      <c r="E20" s="43">
        <v>48</v>
      </c>
      <c r="F20" s="64">
        <v>0.90300000000000002</v>
      </c>
      <c r="G20" s="43">
        <v>80</v>
      </c>
      <c r="H20" s="64">
        <v>1.089</v>
      </c>
      <c r="I20" s="43">
        <v>96</v>
      </c>
      <c r="J20" s="64">
        <v>0.71699999999999997</v>
      </c>
      <c r="K20" s="43">
        <v>63</v>
      </c>
      <c r="L20" s="64">
        <v>0.35899999999999999</v>
      </c>
      <c r="M20" s="44">
        <v>32</v>
      </c>
    </row>
    <row r="21" spans="1:13" x14ac:dyDescent="0.2">
      <c r="A21" s="45" t="s">
        <v>42</v>
      </c>
      <c r="B21" s="64">
        <v>0.2</v>
      </c>
      <c r="C21" s="43">
        <v>37</v>
      </c>
      <c r="D21" s="64">
        <v>0.56799999999999995</v>
      </c>
      <c r="E21" s="43">
        <v>106</v>
      </c>
      <c r="F21" s="64">
        <v>0.93600000000000005</v>
      </c>
      <c r="G21" s="43">
        <v>174</v>
      </c>
      <c r="H21" s="64">
        <v>1.1359999999999999</v>
      </c>
      <c r="I21" s="43">
        <v>211</v>
      </c>
      <c r="J21" s="64">
        <v>0.73599999999999999</v>
      </c>
      <c r="K21" s="43">
        <v>137</v>
      </c>
      <c r="L21" s="64">
        <v>0.37</v>
      </c>
      <c r="M21" s="44">
        <v>69</v>
      </c>
    </row>
    <row r="22" spans="1:13" x14ac:dyDescent="0.2">
      <c r="A22" s="42" t="s">
        <v>43</v>
      </c>
      <c r="B22" s="64">
        <v>0.2</v>
      </c>
      <c r="C22" s="43">
        <v>26</v>
      </c>
      <c r="D22" s="64">
        <v>0.57599999999999996</v>
      </c>
      <c r="E22" s="43">
        <v>74</v>
      </c>
      <c r="F22" s="64">
        <v>0.95099999999999996</v>
      </c>
      <c r="G22" s="43">
        <v>122</v>
      </c>
      <c r="H22" s="64">
        <v>1.151</v>
      </c>
      <c r="I22" s="43">
        <v>147</v>
      </c>
      <c r="J22" s="64">
        <v>0.751</v>
      </c>
      <c r="K22" s="43">
        <v>96</v>
      </c>
      <c r="L22" s="64">
        <v>0.376</v>
      </c>
      <c r="M22" s="44">
        <v>48</v>
      </c>
    </row>
    <row r="23" spans="1:13" x14ac:dyDescent="0.2">
      <c r="A23" s="42" t="s">
        <v>44</v>
      </c>
      <c r="B23" s="64">
        <v>0.20599999999999999</v>
      </c>
      <c r="C23" s="43">
        <v>16</v>
      </c>
      <c r="D23" s="64">
        <v>0.60199999999999998</v>
      </c>
      <c r="E23" s="43">
        <v>46</v>
      </c>
      <c r="F23" s="64">
        <v>0.997</v>
      </c>
      <c r="G23" s="43">
        <v>76</v>
      </c>
      <c r="H23" s="64">
        <v>1.2030000000000001</v>
      </c>
      <c r="I23" s="43">
        <v>92</v>
      </c>
      <c r="J23" s="64">
        <v>0.79100000000000004</v>
      </c>
      <c r="K23" s="43">
        <v>60</v>
      </c>
      <c r="L23" s="64">
        <v>0.39600000000000002</v>
      </c>
      <c r="M23" s="44">
        <v>30</v>
      </c>
    </row>
    <row r="24" spans="1:13" x14ac:dyDescent="0.2">
      <c r="A24" s="45" t="s">
        <v>45</v>
      </c>
      <c r="B24" s="64">
        <v>0.22</v>
      </c>
      <c r="C24" s="43">
        <v>34</v>
      </c>
      <c r="D24" s="64">
        <v>0.628</v>
      </c>
      <c r="E24" s="43">
        <v>98</v>
      </c>
      <c r="F24" s="64">
        <v>1.0349999999999999</v>
      </c>
      <c r="G24" s="43">
        <v>161</v>
      </c>
      <c r="H24" s="64">
        <v>1.2549999999999999</v>
      </c>
      <c r="I24" s="43">
        <v>195</v>
      </c>
      <c r="J24" s="64">
        <v>0.83499999999999996</v>
      </c>
      <c r="K24" s="43">
        <v>130</v>
      </c>
      <c r="L24" s="64">
        <v>0.40799999999999997</v>
      </c>
      <c r="M24" s="44">
        <v>63</v>
      </c>
    </row>
    <row r="25" spans="1:13" x14ac:dyDescent="0.2">
      <c r="A25" s="42" t="s">
        <v>46</v>
      </c>
      <c r="B25" s="64">
        <v>0.22</v>
      </c>
      <c r="C25" s="43">
        <v>24</v>
      </c>
      <c r="D25" s="64">
        <v>0.63500000000000001</v>
      </c>
      <c r="E25" s="43">
        <v>70</v>
      </c>
      <c r="F25" s="64">
        <v>1.05</v>
      </c>
      <c r="G25" s="43">
        <v>115</v>
      </c>
      <c r="H25" s="64">
        <v>1.27</v>
      </c>
      <c r="I25" s="43">
        <v>139</v>
      </c>
      <c r="J25" s="64">
        <v>0.83</v>
      </c>
      <c r="K25" s="43">
        <v>91</v>
      </c>
      <c r="L25" s="64">
        <v>0.41499999999999998</v>
      </c>
      <c r="M25" s="44">
        <v>46</v>
      </c>
    </row>
    <row r="26" spans="1:13" x14ac:dyDescent="0.2">
      <c r="A26" s="42" t="s">
        <v>47</v>
      </c>
      <c r="B26" s="64">
        <v>0.22800000000000001</v>
      </c>
      <c r="C26" s="43">
        <v>16</v>
      </c>
      <c r="D26" s="64">
        <v>0.66100000000000003</v>
      </c>
      <c r="E26" s="43">
        <v>44</v>
      </c>
      <c r="F26" s="64">
        <v>1.0960000000000001</v>
      </c>
      <c r="G26" s="43">
        <v>73</v>
      </c>
      <c r="H26" s="64">
        <v>1.3220000000000001</v>
      </c>
      <c r="I26" s="43">
        <v>88</v>
      </c>
      <c r="J26" s="64">
        <v>0.87</v>
      </c>
      <c r="K26" s="43">
        <v>58</v>
      </c>
      <c r="L26" s="64">
        <v>0.435</v>
      </c>
      <c r="M26" s="44">
        <v>29</v>
      </c>
    </row>
    <row r="27" spans="1:13" x14ac:dyDescent="0.2">
      <c r="A27" s="45" t="s">
        <v>48</v>
      </c>
      <c r="B27" s="64">
        <v>0.24</v>
      </c>
      <c r="C27" s="43">
        <v>31</v>
      </c>
      <c r="D27" s="64">
        <v>0.68500000000000005</v>
      </c>
      <c r="E27" s="43">
        <v>89</v>
      </c>
      <c r="F27" s="64">
        <v>1.129</v>
      </c>
      <c r="G27" s="43">
        <v>147</v>
      </c>
      <c r="H27" s="64">
        <v>1.369</v>
      </c>
      <c r="I27" s="43">
        <v>178</v>
      </c>
      <c r="J27" s="64">
        <v>0.88900000000000001</v>
      </c>
      <c r="K27" s="43">
        <v>116</v>
      </c>
      <c r="L27" s="64">
        <v>0.44600000000000001</v>
      </c>
      <c r="M27" s="44">
        <v>58</v>
      </c>
    </row>
    <row r="28" spans="1:13" x14ac:dyDescent="0.2">
      <c r="A28" s="42" t="s">
        <v>49</v>
      </c>
      <c r="B28" s="64">
        <v>0.24</v>
      </c>
      <c r="C28" s="43">
        <v>23</v>
      </c>
      <c r="D28" s="64">
        <v>0.69199999999999995</v>
      </c>
      <c r="E28" s="43">
        <v>65</v>
      </c>
      <c r="F28" s="64">
        <v>1.1439999999999999</v>
      </c>
      <c r="G28" s="43">
        <v>108</v>
      </c>
      <c r="H28" s="64">
        <v>1.3839999999999999</v>
      </c>
      <c r="I28" s="43">
        <v>131</v>
      </c>
      <c r="J28" s="64">
        <v>0.90400000000000003</v>
      </c>
      <c r="K28" s="43">
        <v>85</v>
      </c>
      <c r="L28" s="64">
        <v>0.45200000000000001</v>
      </c>
      <c r="M28" s="44">
        <v>43</v>
      </c>
    </row>
    <row r="29" spans="1:13" x14ac:dyDescent="0.2">
      <c r="A29" s="42" t="s">
        <v>50</v>
      </c>
      <c r="B29" s="64">
        <v>0.248</v>
      </c>
      <c r="C29" s="43">
        <v>12</v>
      </c>
      <c r="D29" s="64">
        <v>0.73</v>
      </c>
      <c r="E29" s="43">
        <v>37</v>
      </c>
      <c r="F29" s="64">
        <v>1.212</v>
      </c>
      <c r="G29" s="43">
        <v>61</v>
      </c>
      <c r="H29" s="64">
        <v>1.46</v>
      </c>
      <c r="I29" s="43">
        <v>73</v>
      </c>
      <c r="J29" s="64">
        <v>0.96399999999999997</v>
      </c>
      <c r="K29" s="43">
        <v>48</v>
      </c>
      <c r="L29" s="64">
        <v>0.48199999999999998</v>
      </c>
      <c r="M29" s="44">
        <v>24</v>
      </c>
    </row>
    <row r="30" spans="1:13" x14ac:dyDescent="0.2">
      <c r="A30" s="45" t="s">
        <v>51</v>
      </c>
      <c r="B30" s="64">
        <v>0.26</v>
      </c>
      <c r="C30" s="43">
        <v>30</v>
      </c>
      <c r="D30" s="64">
        <v>0.74199999999999999</v>
      </c>
      <c r="E30" s="43">
        <v>86</v>
      </c>
      <c r="F30" s="64">
        <v>1.224</v>
      </c>
      <c r="G30" s="43">
        <v>141</v>
      </c>
      <c r="H30" s="64">
        <v>1.484</v>
      </c>
      <c r="I30" s="43">
        <v>171</v>
      </c>
      <c r="J30" s="64">
        <v>0.96399999999999997</v>
      </c>
      <c r="K30" s="43">
        <v>111</v>
      </c>
      <c r="L30" s="64">
        <v>0.48499999999999999</v>
      </c>
      <c r="M30" s="44">
        <v>56</v>
      </c>
    </row>
    <row r="31" spans="1:13" x14ac:dyDescent="0.2">
      <c r="A31" s="42" t="s">
        <v>52</v>
      </c>
      <c r="B31" s="64">
        <v>0.26</v>
      </c>
      <c r="C31" s="43">
        <v>22</v>
      </c>
      <c r="D31" s="64">
        <v>0.75</v>
      </c>
      <c r="E31" s="43">
        <v>63</v>
      </c>
      <c r="F31" s="64">
        <v>1.2390000000000001</v>
      </c>
      <c r="G31" s="43">
        <v>105</v>
      </c>
      <c r="H31" s="64">
        <v>1.4990000000000001</v>
      </c>
      <c r="I31" s="43">
        <v>127</v>
      </c>
      <c r="J31" s="64">
        <v>0.97899999999999998</v>
      </c>
      <c r="K31" s="43">
        <v>83</v>
      </c>
      <c r="L31" s="64">
        <v>0.49</v>
      </c>
      <c r="M31" s="44">
        <v>41</v>
      </c>
    </row>
    <row r="32" spans="1:13" x14ac:dyDescent="0.2">
      <c r="A32" s="42" t="s">
        <v>53</v>
      </c>
      <c r="B32" s="64">
        <v>0.26800000000000002</v>
      </c>
      <c r="C32" s="43">
        <v>12</v>
      </c>
      <c r="D32" s="64">
        <v>0.78800000000000003</v>
      </c>
      <c r="E32" s="43">
        <v>36</v>
      </c>
      <c r="F32" s="64">
        <v>1.3069999999999999</v>
      </c>
      <c r="G32" s="43">
        <v>60</v>
      </c>
      <c r="H32" s="64">
        <v>1.575</v>
      </c>
      <c r="I32" s="43">
        <v>72</v>
      </c>
      <c r="J32" s="64">
        <v>1.0389999999999999</v>
      </c>
      <c r="K32" s="43">
        <v>47</v>
      </c>
      <c r="L32" s="64">
        <v>0.52</v>
      </c>
      <c r="M32" s="44">
        <v>24</v>
      </c>
    </row>
    <row r="33" spans="1:13" x14ac:dyDescent="0.2">
      <c r="A33" s="45" t="s">
        <v>54</v>
      </c>
      <c r="B33" s="64">
        <v>0.28000000000000003</v>
      </c>
      <c r="C33" s="43">
        <v>29</v>
      </c>
      <c r="D33" s="64">
        <v>0.80200000000000005</v>
      </c>
      <c r="E33" s="43">
        <v>83</v>
      </c>
      <c r="F33" s="64">
        <v>1.323</v>
      </c>
      <c r="G33" s="43">
        <v>136</v>
      </c>
      <c r="H33" s="64">
        <v>1.603</v>
      </c>
      <c r="I33" s="43">
        <v>165</v>
      </c>
      <c r="J33" s="64">
        <v>1.0429999999999999</v>
      </c>
      <c r="K33" s="43">
        <v>107</v>
      </c>
      <c r="L33" s="64">
        <v>0.52400000000000002</v>
      </c>
      <c r="M33" s="44">
        <v>54</v>
      </c>
    </row>
    <row r="34" spans="1:13" x14ac:dyDescent="0.2">
      <c r="A34" s="42" t="s">
        <v>55</v>
      </c>
      <c r="B34" s="64">
        <v>0.28000000000000003</v>
      </c>
      <c r="C34" s="43">
        <v>21</v>
      </c>
      <c r="D34" s="64">
        <v>0.80900000000000005</v>
      </c>
      <c r="E34" s="43">
        <v>62</v>
      </c>
      <c r="F34" s="64">
        <v>1.339</v>
      </c>
      <c r="G34" s="43">
        <v>102</v>
      </c>
      <c r="H34" s="64">
        <v>1.6180000000000001</v>
      </c>
      <c r="I34" s="43">
        <v>123</v>
      </c>
      <c r="J34" s="64">
        <v>1.0580000000000001</v>
      </c>
      <c r="K34" s="43">
        <v>81</v>
      </c>
      <c r="L34" s="64">
        <v>0.52900000000000003</v>
      </c>
      <c r="M34" s="44">
        <v>40</v>
      </c>
    </row>
    <row r="35" spans="1:13" x14ac:dyDescent="0.2">
      <c r="A35" s="42" t="s">
        <v>56</v>
      </c>
      <c r="B35" s="64">
        <v>0.28799999999999998</v>
      </c>
      <c r="C35" s="43">
        <v>12</v>
      </c>
      <c r="D35" s="64">
        <v>0.84699999999999998</v>
      </c>
      <c r="E35" s="43">
        <v>35</v>
      </c>
      <c r="F35" s="64">
        <v>1.4059999999999999</v>
      </c>
      <c r="G35" s="43">
        <v>59</v>
      </c>
      <c r="H35" s="64">
        <v>1.694</v>
      </c>
      <c r="I35" s="43">
        <v>71</v>
      </c>
      <c r="J35" s="64">
        <v>1.1180000000000001</v>
      </c>
      <c r="K35" s="43">
        <v>47</v>
      </c>
      <c r="L35" s="64">
        <v>0.59899999999999998</v>
      </c>
      <c r="M35" s="44">
        <v>23</v>
      </c>
    </row>
    <row r="36" spans="1:13" x14ac:dyDescent="0.2">
      <c r="A36" s="45" t="s">
        <v>57</v>
      </c>
      <c r="B36" s="64">
        <v>0.3</v>
      </c>
      <c r="C36" s="43">
        <v>27</v>
      </c>
      <c r="D36" s="64">
        <v>0.85899999999999999</v>
      </c>
      <c r="E36" s="43">
        <v>76</v>
      </c>
      <c r="F36" s="64">
        <v>1.417</v>
      </c>
      <c r="G36" s="43">
        <v>126</v>
      </c>
      <c r="H36" s="64">
        <v>1.7170000000000001</v>
      </c>
      <c r="I36" s="43">
        <v>153</v>
      </c>
      <c r="J36" s="64">
        <v>1.117</v>
      </c>
      <c r="K36" s="43">
        <v>99</v>
      </c>
      <c r="L36" s="64">
        <v>0.56200000000000006</v>
      </c>
      <c r="M36" s="44">
        <v>50</v>
      </c>
    </row>
    <row r="37" spans="1:13" x14ac:dyDescent="0.2">
      <c r="A37" s="42" t="s">
        <v>58</v>
      </c>
      <c r="B37" s="64">
        <v>0.3</v>
      </c>
      <c r="C37" s="43">
        <v>20</v>
      </c>
      <c r="D37" s="64">
        <v>0.90900000000000003</v>
      </c>
      <c r="E37" s="43">
        <v>58</v>
      </c>
      <c r="F37" s="64">
        <v>1.4139999999999999</v>
      </c>
      <c r="G37" s="43">
        <v>96</v>
      </c>
      <c r="H37" s="64">
        <v>1.732</v>
      </c>
      <c r="I37" s="43">
        <v>116</v>
      </c>
      <c r="J37" s="64">
        <v>1.111</v>
      </c>
      <c r="K37" s="43">
        <v>76</v>
      </c>
      <c r="L37" s="64">
        <v>1.1060000000000001</v>
      </c>
      <c r="M37" s="44">
        <v>38</v>
      </c>
    </row>
    <row r="38" spans="1:13" x14ac:dyDescent="0.2">
      <c r="A38" s="42" t="s">
        <v>59</v>
      </c>
      <c r="B38" s="64">
        <v>0.31</v>
      </c>
      <c r="C38" s="43">
        <v>10</v>
      </c>
      <c r="D38" s="64">
        <v>0.90900000000000003</v>
      </c>
      <c r="E38" s="43">
        <v>30</v>
      </c>
      <c r="F38" s="64">
        <v>1.522</v>
      </c>
      <c r="G38" s="43">
        <v>50</v>
      </c>
      <c r="H38" s="64">
        <v>1.8320000000000001</v>
      </c>
      <c r="I38" s="43">
        <v>60</v>
      </c>
      <c r="J38" s="64">
        <v>1.212</v>
      </c>
      <c r="K38" s="43">
        <v>40</v>
      </c>
      <c r="L38" s="64">
        <v>0.60599999999999998</v>
      </c>
      <c r="M38" s="44">
        <v>20</v>
      </c>
    </row>
    <row r="39" spans="1:13" x14ac:dyDescent="0.2">
      <c r="A39" s="45" t="s">
        <v>60</v>
      </c>
      <c r="B39" s="64">
        <v>0.3</v>
      </c>
      <c r="C39" s="43">
        <v>24</v>
      </c>
      <c r="D39" s="64">
        <v>0.878</v>
      </c>
      <c r="E39" s="43">
        <v>71</v>
      </c>
      <c r="F39" s="64">
        <v>1.456</v>
      </c>
      <c r="G39" s="43">
        <v>117</v>
      </c>
      <c r="H39" s="64">
        <v>1.756</v>
      </c>
      <c r="I39" s="43">
        <v>141</v>
      </c>
      <c r="J39" s="64">
        <v>1.1559999999999999</v>
      </c>
      <c r="K39" s="43">
        <v>93</v>
      </c>
      <c r="L39" s="64">
        <v>0.57899999999999996</v>
      </c>
      <c r="M39" s="44">
        <v>47</v>
      </c>
    </row>
    <row r="40" spans="1:13" x14ac:dyDescent="0.2">
      <c r="A40" s="42" t="s">
        <v>61</v>
      </c>
      <c r="B40" s="64">
        <v>0.3</v>
      </c>
      <c r="C40" s="43">
        <v>19</v>
      </c>
      <c r="D40" s="66">
        <v>0.86599999999999999</v>
      </c>
      <c r="E40" s="43">
        <v>55</v>
      </c>
      <c r="F40" s="64">
        <v>1.4710000000000001</v>
      </c>
      <c r="G40" s="43">
        <v>91</v>
      </c>
      <c r="H40" s="64">
        <v>1.7709999999999999</v>
      </c>
      <c r="I40" s="43">
        <v>110</v>
      </c>
      <c r="J40" s="64">
        <v>1.171</v>
      </c>
      <c r="K40" s="43">
        <v>73</v>
      </c>
      <c r="L40" s="64">
        <v>0.58599999999999997</v>
      </c>
      <c r="M40" s="44">
        <v>36</v>
      </c>
    </row>
    <row r="41" spans="1:13" x14ac:dyDescent="0.2">
      <c r="A41" s="42" t="s">
        <v>62</v>
      </c>
      <c r="B41" s="64">
        <v>0.309</v>
      </c>
      <c r="C41" s="43">
        <v>10</v>
      </c>
      <c r="D41" s="64">
        <v>0.93300000000000005</v>
      </c>
      <c r="E41" s="43">
        <v>30</v>
      </c>
      <c r="F41" s="64">
        <v>1.5569999999999999</v>
      </c>
      <c r="G41" s="43">
        <v>50</v>
      </c>
      <c r="H41" s="64">
        <v>1.8660000000000001</v>
      </c>
      <c r="I41" s="43">
        <v>60</v>
      </c>
      <c r="J41" s="64">
        <v>1.248</v>
      </c>
      <c r="K41" s="43">
        <v>40</v>
      </c>
      <c r="L41" s="64">
        <v>0.624</v>
      </c>
      <c r="M41" s="44">
        <v>20</v>
      </c>
    </row>
    <row r="42" spans="1:13" x14ac:dyDescent="0.2">
      <c r="A42" s="45" t="s">
        <v>63</v>
      </c>
      <c r="B42" s="64">
        <v>0.3</v>
      </c>
      <c r="C42" s="43">
        <v>23</v>
      </c>
      <c r="D42" s="64">
        <v>0.89800000000000002</v>
      </c>
      <c r="E42" s="43">
        <v>67</v>
      </c>
      <c r="F42" s="64">
        <v>1.4950000000000001</v>
      </c>
      <c r="G42" s="43">
        <v>112</v>
      </c>
      <c r="H42" s="64">
        <v>1.7949999999999999</v>
      </c>
      <c r="I42" s="43">
        <v>134</v>
      </c>
      <c r="J42" s="64">
        <v>1.1950000000000001</v>
      </c>
      <c r="K42" s="43">
        <v>90</v>
      </c>
      <c r="L42" s="64">
        <v>0.59699999999999998</v>
      </c>
      <c r="M42" s="44">
        <v>45</v>
      </c>
    </row>
    <row r="43" spans="1:13" x14ac:dyDescent="0.2">
      <c r="A43" s="42" t="s">
        <v>64</v>
      </c>
      <c r="B43" s="64">
        <v>0.3</v>
      </c>
      <c r="C43" s="43">
        <v>18</v>
      </c>
      <c r="D43" s="64">
        <v>0.90500000000000003</v>
      </c>
      <c r="E43" s="43">
        <v>53</v>
      </c>
      <c r="F43" s="64">
        <v>1.151</v>
      </c>
      <c r="G43" s="43">
        <v>88</v>
      </c>
      <c r="H43" s="64">
        <v>1.81</v>
      </c>
      <c r="I43" s="43">
        <v>106</v>
      </c>
      <c r="J43" s="64">
        <v>1.21</v>
      </c>
      <c r="K43" s="43">
        <v>71</v>
      </c>
      <c r="L43" s="64">
        <v>0.60499999999999998</v>
      </c>
      <c r="M43" s="44">
        <v>35</v>
      </c>
    </row>
    <row r="44" spans="1:13" x14ac:dyDescent="0.2">
      <c r="A44" s="42" t="s">
        <v>65</v>
      </c>
      <c r="B44" s="64">
        <v>0.309</v>
      </c>
      <c r="C44" s="43">
        <v>10</v>
      </c>
      <c r="D44" s="64">
        <v>0.95099999999999996</v>
      </c>
      <c r="E44" s="43">
        <v>30</v>
      </c>
      <c r="F44" s="64">
        <v>1.593</v>
      </c>
      <c r="G44" s="43">
        <v>50</v>
      </c>
      <c r="H44" s="64">
        <v>1.9019999999999999</v>
      </c>
      <c r="I44" s="43">
        <v>60</v>
      </c>
      <c r="J44" s="64">
        <v>1.284</v>
      </c>
      <c r="K44" s="43">
        <v>41</v>
      </c>
      <c r="L44" s="64">
        <v>0.64200000000000002</v>
      </c>
      <c r="M44" s="44">
        <v>20</v>
      </c>
    </row>
    <row r="45" spans="1:13" x14ac:dyDescent="0.2">
      <c r="A45" s="45" t="s">
        <v>66</v>
      </c>
      <c r="B45" s="64">
        <v>0.3</v>
      </c>
      <c r="C45" s="43">
        <v>21</v>
      </c>
      <c r="D45" s="64">
        <v>0.91700000000000004</v>
      </c>
      <c r="E45" s="43">
        <v>64</v>
      </c>
      <c r="F45" s="64">
        <v>1.534</v>
      </c>
      <c r="G45" s="43">
        <v>107</v>
      </c>
      <c r="H45" s="64">
        <v>1.8340000000000001</v>
      </c>
      <c r="I45" s="43">
        <v>128</v>
      </c>
      <c r="J45" s="64">
        <v>1.234</v>
      </c>
      <c r="K45" s="43">
        <v>86</v>
      </c>
      <c r="L45" s="64">
        <v>0.61499999999999999</v>
      </c>
      <c r="M45" s="44">
        <v>43</v>
      </c>
    </row>
    <row r="46" spans="1:13" x14ac:dyDescent="0.2">
      <c r="A46" s="42" t="s">
        <v>67</v>
      </c>
      <c r="B46" s="64">
        <v>0.3</v>
      </c>
      <c r="C46" s="43">
        <v>17</v>
      </c>
      <c r="D46" s="64">
        <v>0.92500000000000004</v>
      </c>
      <c r="E46" s="43">
        <v>51</v>
      </c>
      <c r="F46" s="64">
        <v>1.5489999999999999</v>
      </c>
      <c r="G46" s="43">
        <v>86</v>
      </c>
      <c r="H46" s="64">
        <v>1.849</v>
      </c>
      <c r="I46" s="43">
        <v>102</v>
      </c>
      <c r="J46" s="64">
        <v>1.2490000000000001</v>
      </c>
      <c r="K46" s="43">
        <v>69</v>
      </c>
      <c r="L46" s="64">
        <v>0.625</v>
      </c>
      <c r="M46" s="44">
        <v>35</v>
      </c>
    </row>
    <row r="47" spans="1:13" x14ac:dyDescent="0.2">
      <c r="A47" s="42" t="s">
        <v>68</v>
      </c>
      <c r="B47" s="64">
        <v>0.308</v>
      </c>
      <c r="C47" s="43">
        <v>10</v>
      </c>
      <c r="D47" s="64">
        <v>0.90700000000000003</v>
      </c>
      <c r="E47" s="43">
        <v>30</v>
      </c>
      <c r="F47" s="64">
        <v>1.6259999999999999</v>
      </c>
      <c r="G47" s="43">
        <v>51</v>
      </c>
      <c r="H47" s="64">
        <v>1.9339999999999999</v>
      </c>
      <c r="I47" s="43">
        <v>61</v>
      </c>
      <c r="J47" s="64">
        <v>1.3180000000000001</v>
      </c>
      <c r="K47" s="43">
        <v>41</v>
      </c>
      <c r="L47" s="64">
        <v>0.65900000000000003</v>
      </c>
      <c r="M47" s="44">
        <v>21</v>
      </c>
    </row>
    <row r="48" spans="1:13" x14ac:dyDescent="0.2">
      <c r="A48" s="45" t="s">
        <v>69</v>
      </c>
      <c r="B48" s="64">
        <v>0.3</v>
      </c>
      <c r="C48" s="43">
        <v>19</v>
      </c>
      <c r="D48" s="64">
        <v>0.95599999999999996</v>
      </c>
      <c r="E48" s="43">
        <v>60</v>
      </c>
      <c r="F48" s="64">
        <v>1.6120000000000001</v>
      </c>
      <c r="G48" s="43">
        <v>101</v>
      </c>
      <c r="H48" s="64">
        <v>1.9119999999999999</v>
      </c>
      <c r="I48" s="43">
        <v>120</v>
      </c>
      <c r="J48" s="64">
        <v>1.3120000000000001</v>
      </c>
      <c r="K48" s="43">
        <v>83</v>
      </c>
      <c r="L48" s="64">
        <v>0.65200000000000002</v>
      </c>
      <c r="M48" s="44">
        <v>41</v>
      </c>
    </row>
    <row r="49" spans="1:13" x14ac:dyDescent="0.2">
      <c r="A49" s="42" t="s">
        <v>70</v>
      </c>
      <c r="B49" s="64">
        <v>0.3</v>
      </c>
      <c r="C49" s="43">
        <v>9</v>
      </c>
      <c r="D49" s="64">
        <v>1.002</v>
      </c>
      <c r="E49" s="43">
        <v>31</v>
      </c>
      <c r="F49" s="64">
        <v>1.6970000000000001</v>
      </c>
      <c r="G49" s="43">
        <v>52</v>
      </c>
      <c r="H49" s="64">
        <v>2.0070000000000001</v>
      </c>
      <c r="I49" s="43">
        <v>62</v>
      </c>
      <c r="J49" s="64">
        <v>1.39</v>
      </c>
      <c r="K49" s="43">
        <v>43</v>
      </c>
      <c r="L49" s="64">
        <v>0.69499999999999995</v>
      </c>
      <c r="M49" s="44">
        <v>32</v>
      </c>
    </row>
    <row r="50" spans="1:13" x14ac:dyDescent="0.2">
      <c r="A50" s="42" t="s">
        <v>71</v>
      </c>
      <c r="B50" s="64">
        <v>0.307</v>
      </c>
      <c r="C50" s="43">
        <v>9</v>
      </c>
      <c r="D50" s="64">
        <v>1.002</v>
      </c>
      <c r="E50" s="43">
        <v>31</v>
      </c>
      <c r="F50" s="64">
        <v>1.6970000000000001</v>
      </c>
      <c r="G50" s="43">
        <v>52</v>
      </c>
      <c r="H50" s="64">
        <v>2.004</v>
      </c>
      <c r="I50" s="43">
        <v>62</v>
      </c>
      <c r="J50" s="64">
        <v>1.39</v>
      </c>
      <c r="K50" s="43">
        <v>43</v>
      </c>
      <c r="L50" s="64">
        <v>0.83399999999999996</v>
      </c>
      <c r="M50" s="44">
        <v>24</v>
      </c>
    </row>
    <row r="51" spans="1:13" x14ac:dyDescent="0.2">
      <c r="A51" s="45" t="s">
        <v>72</v>
      </c>
      <c r="B51" s="64">
        <v>0.3</v>
      </c>
      <c r="C51" s="43">
        <v>17</v>
      </c>
      <c r="D51" s="64">
        <v>1.006</v>
      </c>
      <c r="E51" s="43">
        <v>57</v>
      </c>
      <c r="F51" s="64">
        <v>1.7110000000000001</v>
      </c>
      <c r="G51" s="43">
        <v>96</v>
      </c>
      <c r="H51" s="64">
        <v>2.0110000000000001</v>
      </c>
      <c r="I51" s="43">
        <v>113</v>
      </c>
      <c r="J51" s="64">
        <v>1.411</v>
      </c>
      <c r="K51" s="43">
        <v>79</v>
      </c>
      <c r="L51" s="64">
        <v>0.69799999999999995</v>
      </c>
      <c r="M51" s="44">
        <v>39</v>
      </c>
    </row>
    <row r="52" spans="1:13" x14ac:dyDescent="0.2">
      <c r="A52" s="42" t="s">
        <v>73</v>
      </c>
      <c r="B52" s="64">
        <v>0.3</v>
      </c>
      <c r="C52" s="43">
        <v>14</v>
      </c>
      <c r="D52" s="64">
        <v>1.0129999999999999</v>
      </c>
      <c r="E52" s="43">
        <v>46</v>
      </c>
      <c r="F52" s="64">
        <v>1.726</v>
      </c>
      <c r="G52" s="43">
        <v>79</v>
      </c>
      <c r="H52" s="64">
        <v>2.0259999999999998</v>
      </c>
      <c r="I52" s="43">
        <v>93</v>
      </c>
      <c r="J52" s="64">
        <v>1.4259999999999999</v>
      </c>
      <c r="K52" s="43">
        <v>65</v>
      </c>
      <c r="L52" s="64">
        <v>0.71299999999999997</v>
      </c>
      <c r="M52" s="44">
        <v>33</v>
      </c>
    </row>
    <row r="53" spans="1:13" x14ac:dyDescent="0.2">
      <c r="A53" s="42" t="s">
        <v>74</v>
      </c>
      <c r="B53" s="64">
        <v>0.307</v>
      </c>
      <c r="C53" s="43">
        <v>9</v>
      </c>
      <c r="D53" s="64">
        <v>1.048</v>
      </c>
      <c r="E53" s="43">
        <v>31</v>
      </c>
      <c r="F53" s="64">
        <v>1.7889999999999999</v>
      </c>
      <c r="G53" s="43">
        <v>53</v>
      </c>
      <c r="H53" s="64">
        <v>2.0960000000000001</v>
      </c>
      <c r="I53" s="43">
        <v>62</v>
      </c>
      <c r="J53" s="64">
        <v>1.482</v>
      </c>
      <c r="K53" s="43">
        <v>44</v>
      </c>
      <c r="L53" s="64">
        <v>0.74099999999999999</v>
      </c>
      <c r="M53" s="44">
        <v>22</v>
      </c>
    </row>
    <row r="54" spans="1:13" x14ac:dyDescent="0.2">
      <c r="A54" s="45" t="s">
        <v>75</v>
      </c>
      <c r="B54" s="64">
        <v>0.3</v>
      </c>
      <c r="C54" s="43">
        <v>15</v>
      </c>
      <c r="D54" s="64">
        <v>1.0549999999999999</v>
      </c>
      <c r="E54" s="43">
        <v>53</v>
      </c>
      <c r="F54" s="64">
        <v>1.81</v>
      </c>
      <c r="G54" s="43">
        <v>92</v>
      </c>
      <c r="H54" s="64">
        <v>2.11</v>
      </c>
      <c r="I54" s="43">
        <v>107</v>
      </c>
      <c r="J54" s="64">
        <v>1.51</v>
      </c>
      <c r="K54" s="43">
        <v>77</v>
      </c>
      <c r="L54" s="64">
        <v>0.74399999999999999</v>
      </c>
      <c r="M54" s="44">
        <v>38</v>
      </c>
    </row>
    <row r="55" spans="1:13" x14ac:dyDescent="0.2">
      <c r="A55" s="42" t="s">
        <v>76</v>
      </c>
      <c r="B55" s="64">
        <v>0.3</v>
      </c>
      <c r="C55" s="43">
        <v>13</v>
      </c>
      <c r="D55" s="64">
        <v>1.0629999999999999</v>
      </c>
      <c r="E55" s="43">
        <v>45</v>
      </c>
      <c r="F55" s="64">
        <v>1.825</v>
      </c>
      <c r="G55" s="43">
        <v>76</v>
      </c>
      <c r="H55" s="64">
        <v>2.125</v>
      </c>
      <c r="I55" s="43">
        <v>89</v>
      </c>
      <c r="J55" s="64">
        <v>1.5249999999999999</v>
      </c>
      <c r="K55" s="43">
        <v>64</v>
      </c>
      <c r="L55" s="64">
        <v>0.76300000000000001</v>
      </c>
      <c r="M55" s="44">
        <v>32</v>
      </c>
    </row>
    <row r="56" spans="1:13" x14ac:dyDescent="0.2">
      <c r="A56" s="42" t="s">
        <v>77</v>
      </c>
      <c r="B56" s="64">
        <v>0.30599999999999999</v>
      </c>
      <c r="C56" s="43">
        <v>9</v>
      </c>
      <c r="D56" s="64">
        <v>1.9019999999999999</v>
      </c>
      <c r="E56" s="43">
        <v>32</v>
      </c>
      <c r="F56" s="64">
        <v>1.8779999999999999</v>
      </c>
      <c r="G56" s="43">
        <v>55</v>
      </c>
      <c r="H56" s="64">
        <v>2.1840000000000002</v>
      </c>
      <c r="I56" s="43">
        <v>63</v>
      </c>
      <c r="J56" s="64">
        <v>1.5720000000000001</v>
      </c>
      <c r="K56" s="43">
        <v>46</v>
      </c>
      <c r="L56" s="64">
        <v>0.78600000000000003</v>
      </c>
      <c r="M56" s="44">
        <v>23</v>
      </c>
    </row>
    <row r="57" spans="1:13" x14ac:dyDescent="0.2">
      <c r="A57" s="45" t="s">
        <v>78</v>
      </c>
      <c r="B57" s="64">
        <v>0.3</v>
      </c>
      <c r="C57" s="43">
        <v>14</v>
      </c>
      <c r="D57" s="64">
        <v>1.105</v>
      </c>
      <c r="E57" s="43">
        <v>52</v>
      </c>
      <c r="F57" s="64">
        <v>1.909</v>
      </c>
      <c r="G57" s="43">
        <v>90</v>
      </c>
      <c r="H57" s="64">
        <v>2.2090000000000001</v>
      </c>
      <c r="I57" s="43">
        <v>104</v>
      </c>
      <c r="J57" s="64">
        <v>1.609</v>
      </c>
      <c r="K57" s="43">
        <v>76</v>
      </c>
      <c r="L57" s="64">
        <v>0.79200000000000004</v>
      </c>
      <c r="M57" s="44">
        <v>37</v>
      </c>
    </row>
    <row r="58" spans="1:13" x14ac:dyDescent="0.2">
      <c r="A58" s="42" t="s">
        <v>79</v>
      </c>
      <c r="B58" s="64">
        <v>0.3</v>
      </c>
      <c r="C58" s="43">
        <v>12</v>
      </c>
      <c r="D58" s="64">
        <v>1.1120000000000001</v>
      </c>
      <c r="E58" s="43">
        <v>44</v>
      </c>
      <c r="F58" s="64">
        <v>1.9239999999999999</v>
      </c>
      <c r="G58" s="43">
        <v>76</v>
      </c>
      <c r="H58" s="64">
        <v>2.2240000000000002</v>
      </c>
      <c r="I58" s="43">
        <v>88</v>
      </c>
      <c r="J58" s="64">
        <v>1.6240000000000001</v>
      </c>
      <c r="K58" s="43">
        <v>64</v>
      </c>
      <c r="L58" s="64">
        <v>0.81200000000000006</v>
      </c>
      <c r="M58" s="44">
        <v>32</v>
      </c>
    </row>
    <row r="59" spans="1:13" x14ac:dyDescent="0.2">
      <c r="A59" s="42" t="s">
        <v>80</v>
      </c>
      <c r="B59" s="64">
        <v>0.30599999999999999</v>
      </c>
      <c r="C59" s="43">
        <v>9</v>
      </c>
      <c r="D59" s="64">
        <v>1.1399999999999999</v>
      </c>
      <c r="E59" s="43">
        <v>32</v>
      </c>
      <c r="F59" s="64">
        <v>1.974</v>
      </c>
      <c r="G59" s="43">
        <v>56</v>
      </c>
      <c r="H59" s="64">
        <v>2.2799999999999998</v>
      </c>
      <c r="I59" s="43">
        <v>64</v>
      </c>
      <c r="J59" s="64">
        <v>1.6679999999999999</v>
      </c>
      <c r="K59" s="43">
        <v>47</v>
      </c>
      <c r="L59" s="64">
        <v>0.83399999999999996</v>
      </c>
      <c r="M59" s="44">
        <v>24</v>
      </c>
    </row>
    <row r="60" spans="1:13" x14ac:dyDescent="0.2">
      <c r="A60" s="45" t="s">
        <v>81</v>
      </c>
      <c r="B60" s="64">
        <v>0.3</v>
      </c>
      <c r="C60" s="43">
        <v>13</v>
      </c>
      <c r="D60" s="64">
        <v>1.1539999999999999</v>
      </c>
      <c r="E60" s="43">
        <v>51</v>
      </c>
      <c r="F60" s="64">
        <v>2.008</v>
      </c>
      <c r="G60" s="43">
        <v>89</v>
      </c>
      <c r="H60" s="64">
        <v>2.3079999999999998</v>
      </c>
      <c r="I60" s="43">
        <v>102</v>
      </c>
      <c r="J60" s="64">
        <v>1.708</v>
      </c>
      <c r="K60" s="43">
        <v>75</v>
      </c>
      <c r="L60" s="64">
        <v>0.84</v>
      </c>
      <c r="M60" s="44">
        <v>37</v>
      </c>
    </row>
    <row r="61" spans="1:13" x14ac:dyDescent="0.2">
      <c r="A61" s="42" t="s">
        <v>82</v>
      </c>
      <c r="B61" s="64">
        <v>0.3</v>
      </c>
      <c r="C61" s="43">
        <v>11</v>
      </c>
      <c r="D61" s="64">
        <v>1.1619999999999999</v>
      </c>
      <c r="E61" s="43">
        <v>43</v>
      </c>
      <c r="F61" s="64">
        <v>2.0230000000000001</v>
      </c>
      <c r="G61" s="43">
        <v>75</v>
      </c>
      <c r="H61" s="64">
        <v>2.323</v>
      </c>
      <c r="I61" s="43">
        <v>86</v>
      </c>
      <c r="J61" s="64">
        <v>1.7230000000000001</v>
      </c>
      <c r="K61" s="43">
        <v>64</v>
      </c>
      <c r="L61" s="64">
        <v>0.86199999999999999</v>
      </c>
      <c r="M61" s="44">
        <v>32</v>
      </c>
    </row>
    <row r="62" spans="1:13" x14ac:dyDescent="0.2">
      <c r="A62" s="42" t="s">
        <v>83</v>
      </c>
      <c r="B62" s="64">
        <v>0.30499999999999999</v>
      </c>
      <c r="C62" s="43">
        <v>8</v>
      </c>
      <c r="D62" s="64">
        <v>1.1859999999999999</v>
      </c>
      <c r="E62" s="43">
        <v>33</v>
      </c>
      <c r="F62" s="64">
        <v>2.0670000000000002</v>
      </c>
      <c r="G62" s="43">
        <v>57</v>
      </c>
      <c r="H62" s="64">
        <v>2.3719999999999999</v>
      </c>
      <c r="I62" s="43">
        <v>65</v>
      </c>
      <c r="J62" s="64">
        <v>1.762</v>
      </c>
      <c r="K62" s="43">
        <v>48</v>
      </c>
      <c r="L62" s="64">
        <v>0.88100000000000001</v>
      </c>
      <c r="M62" s="44">
        <v>24</v>
      </c>
    </row>
    <row r="63" spans="1:13" x14ac:dyDescent="0.2">
      <c r="A63" s="45" t="s">
        <v>84</v>
      </c>
      <c r="B63" s="64">
        <v>0.3</v>
      </c>
      <c r="C63" s="43">
        <v>12</v>
      </c>
      <c r="D63" s="64">
        <v>1.204</v>
      </c>
      <c r="E63" s="43">
        <v>50</v>
      </c>
      <c r="F63" s="64">
        <v>2.1070000000000002</v>
      </c>
      <c r="G63" s="43">
        <v>87</v>
      </c>
      <c r="H63" s="64">
        <v>2.407</v>
      </c>
      <c r="I63" s="43">
        <v>100</v>
      </c>
      <c r="J63" s="64">
        <v>1.8069999999999999</v>
      </c>
      <c r="K63" s="43">
        <v>75</v>
      </c>
      <c r="L63" s="64">
        <v>0.88</v>
      </c>
      <c r="M63" s="44">
        <v>36</v>
      </c>
    </row>
    <row r="64" spans="1:13" x14ac:dyDescent="0.2">
      <c r="A64" s="42" t="s">
        <v>85</v>
      </c>
      <c r="B64" s="64">
        <v>0.3</v>
      </c>
      <c r="C64" s="43">
        <v>10</v>
      </c>
      <c r="D64" s="64">
        <v>1.2110000000000001</v>
      </c>
      <c r="E64" s="43">
        <v>42</v>
      </c>
      <c r="F64" s="64">
        <v>2.1219999999999999</v>
      </c>
      <c r="G64" s="43">
        <v>74</v>
      </c>
      <c r="H64" s="64">
        <v>2.4220000000000002</v>
      </c>
      <c r="I64" s="43">
        <v>85</v>
      </c>
      <c r="J64" s="64">
        <v>1.8220000000000001</v>
      </c>
      <c r="K64" s="43">
        <v>64</v>
      </c>
      <c r="L64" s="64">
        <v>0.91100000000000003</v>
      </c>
      <c r="M64" s="44">
        <v>32</v>
      </c>
    </row>
    <row r="65" spans="1:14" x14ac:dyDescent="0.2">
      <c r="A65" s="42" t="s">
        <v>86</v>
      </c>
      <c r="B65" s="64">
        <v>0.30499999999999999</v>
      </c>
      <c r="C65" s="43">
        <v>8</v>
      </c>
      <c r="D65" s="64">
        <v>1.234</v>
      </c>
      <c r="E65" s="43">
        <v>33</v>
      </c>
      <c r="F65" s="64">
        <v>2.1629999999999998</v>
      </c>
      <c r="G65" s="43">
        <v>58</v>
      </c>
      <c r="H65" s="64">
        <v>2.468</v>
      </c>
      <c r="I65" s="43">
        <v>66</v>
      </c>
      <c r="J65" s="64">
        <v>1.8580000000000001</v>
      </c>
      <c r="K65" s="43">
        <v>50</v>
      </c>
      <c r="L65" s="64">
        <v>0.92900000000000005</v>
      </c>
      <c r="M65" s="44">
        <v>25</v>
      </c>
    </row>
    <row r="66" spans="1:14" x14ac:dyDescent="0.2">
      <c r="A66" s="45" t="s">
        <v>87</v>
      </c>
      <c r="B66" s="64">
        <v>0.3</v>
      </c>
      <c r="C66" s="43">
        <v>12</v>
      </c>
      <c r="D66" s="64">
        <v>1.2529999999999999</v>
      </c>
      <c r="E66" s="43">
        <v>48</v>
      </c>
      <c r="F66" s="64">
        <v>2.2050000000000001</v>
      </c>
      <c r="G66" s="43">
        <v>85</v>
      </c>
      <c r="H66" s="64">
        <v>2.5049999999999999</v>
      </c>
      <c r="I66" s="43">
        <v>96</v>
      </c>
      <c r="J66" s="64">
        <v>1.905</v>
      </c>
      <c r="K66" s="43">
        <v>73</v>
      </c>
      <c r="L66" s="64">
        <v>0.93600000000000005</v>
      </c>
      <c r="M66" s="44">
        <v>36</v>
      </c>
    </row>
    <row r="67" spans="1:14" x14ac:dyDescent="0.2">
      <c r="A67" s="42" t="s">
        <v>88</v>
      </c>
      <c r="B67" s="64">
        <v>0.3</v>
      </c>
      <c r="C67" s="43">
        <v>10</v>
      </c>
      <c r="D67" s="64">
        <v>1.26</v>
      </c>
      <c r="E67" s="43">
        <v>41</v>
      </c>
      <c r="F67" s="64">
        <v>2.2200000000000002</v>
      </c>
      <c r="G67" s="43">
        <v>72</v>
      </c>
      <c r="H67" s="64">
        <v>2.52</v>
      </c>
      <c r="I67" s="43">
        <v>82</v>
      </c>
      <c r="J67" s="64">
        <v>1.92</v>
      </c>
      <c r="K67" s="43">
        <v>63</v>
      </c>
      <c r="L67" s="64">
        <v>0.96</v>
      </c>
      <c r="M67" s="44">
        <v>31</v>
      </c>
    </row>
    <row r="68" spans="1:14" x14ac:dyDescent="0.2">
      <c r="A68" s="42" t="s">
        <v>89</v>
      </c>
      <c r="B68" s="64">
        <v>0.30399999999999999</v>
      </c>
      <c r="C68" s="43">
        <v>8</v>
      </c>
      <c r="D68" s="64">
        <v>1.28</v>
      </c>
      <c r="E68" s="43">
        <v>33</v>
      </c>
      <c r="F68" s="64">
        <v>2.2559999999999998</v>
      </c>
      <c r="G68" s="43">
        <v>59</v>
      </c>
      <c r="H68" s="64">
        <v>2.56</v>
      </c>
      <c r="I68" s="43">
        <v>67</v>
      </c>
      <c r="J68" s="64">
        <v>1.952</v>
      </c>
      <c r="K68" s="43">
        <v>51</v>
      </c>
      <c r="L68" s="64">
        <v>0.97599999999999998</v>
      </c>
      <c r="M68" s="44">
        <v>25</v>
      </c>
    </row>
    <row r="69" spans="1:14" x14ac:dyDescent="0.2">
      <c r="A69" s="45" t="s">
        <v>90</v>
      </c>
      <c r="B69" s="64">
        <v>0.3</v>
      </c>
      <c r="C69" s="43">
        <v>11</v>
      </c>
      <c r="D69" s="64">
        <v>1.349</v>
      </c>
      <c r="E69" s="43">
        <v>47</v>
      </c>
      <c r="F69" s="64">
        <v>2.3980000000000001</v>
      </c>
      <c r="G69" s="43">
        <v>84</v>
      </c>
      <c r="H69" s="64">
        <v>2.698</v>
      </c>
      <c r="I69" s="43">
        <v>94</v>
      </c>
      <c r="J69" s="64">
        <v>2.0979999999999999</v>
      </c>
      <c r="K69" s="43">
        <v>73</v>
      </c>
      <c r="L69" s="64">
        <v>1.034</v>
      </c>
      <c r="M69" s="44">
        <v>35</v>
      </c>
    </row>
    <row r="70" spans="1:14" x14ac:dyDescent="0.2">
      <c r="A70" s="42" t="s">
        <v>91</v>
      </c>
      <c r="B70" s="64">
        <v>0.3</v>
      </c>
      <c r="C70" s="43">
        <v>9</v>
      </c>
      <c r="D70" s="64">
        <v>1.357</v>
      </c>
      <c r="E70" s="43">
        <v>41</v>
      </c>
      <c r="F70" s="64">
        <v>2.4129999999999998</v>
      </c>
      <c r="G70" s="43">
        <v>72</v>
      </c>
      <c r="H70" s="64">
        <v>2.7130000000000001</v>
      </c>
      <c r="I70" s="43">
        <v>81</v>
      </c>
      <c r="J70" s="64">
        <v>2.113</v>
      </c>
      <c r="K70" s="43">
        <v>63</v>
      </c>
      <c r="L70" s="64">
        <v>1.57</v>
      </c>
      <c r="M70" s="44">
        <v>32</v>
      </c>
    </row>
    <row r="71" spans="1:14" x14ac:dyDescent="0.2">
      <c r="A71" s="42" t="s">
        <v>92</v>
      </c>
      <c r="B71" s="64">
        <v>0.30299999999999999</v>
      </c>
      <c r="C71" s="43">
        <v>7</v>
      </c>
      <c r="D71" s="64">
        <v>1.373</v>
      </c>
      <c r="E71" s="43">
        <v>34</v>
      </c>
      <c r="F71" s="64">
        <v>2.4430000000000001</v>
      </c>
      <c r="G71" s="43">
        <v>60</v>
      </c>
      <c r="H71" s="64">
        <v>2.746</v>
      </c>
      <c r="I71" s="43">
        <v>68</v>
      </c>
      <c r="J71" s="64">
        <v>2.14</v>
      </c>
      <c r="K71" s="43">
        <v>53</v>
      </c>
      <c r="L71" s="64">
        <v>1.07</v>
      </c>
      <c r="M71" s="44">
        <v>26</v>
      </c>
    </row>
    <row r="72" spans="1:14" x14ac:dyDescent="0.2">
      <c r="A72" s="45" t="s">
        <v>93</v>
      </c>
      <c r="B72" s="64">
        <v>0.3</v>
      </c>
      <c r="C72" s="43">
        <v>9</v>
      </c>
      <c r="D72" s="64">
        <v>1.448</v>
      </c>
      <c r="E72" s="43">
        <v>45</v>
      </c>
      <c r="F72" s="64">
        <v>2.5960000000000001</v>
      </c>
      <c r="G72" s="43">
        <v>81</v>
      </c>
      <c r="H72" s="64">
        <v>2.8959999999999999</v>
      </c>
      <c r="I72" s="43">
        <v>90</v>
      </c>
      <c r="J72" s="64">
        <v>2.2959999999999998</v>
      </c>
      <c r="K72" s="43">
        <v>72</v>
      </c>
      <c r="L72" s="64">
        <v>1.1299999999999999</v>
      </c>
      <c r="M72" s="44">
        <v>35</v>
      </c>
    </row>
    <row r="73" spans="1:14" x14ac:dyDescent="0.2">
      <c r="A73" s="45" t="s">
        <v>94</v>
      </c>
      <c r="B73" s="64">
        <v>0.3</v>
      </c>
      <c r="C73" s="43">
        <v>8</v>
      </c>
      <c r="D73" s="64">
        <v>1.456</v>
      </c>
      <c r="E73" s="43">
        <v>39</v>
      </c>
      <c r="F73" s="64">
        <v>2.6110000000000002</v>
      </c>
      <c r="G73" s="43">
        <v>70</v>
      </c>
      <c r="H73" s="64">
        <v>2.911</v>
      </c>
      <c r="I73" s="43">
        <v>78</v>
      </c>
      <c r="J73" s="64">
        <v>2.3109999999999999</v>
      </c>
      <c r="K73" s="43">
        <v>62</v>
      </c>
      <c r="L73" s="64">
        <v>1.1559999999999999</v>
      </c>
      <c r="M73" s="44">
        <v>31</v>
      </c>
    </row>
    <row r="74" spans="1:14" x14ac:dyDescent="0.2">
      <c r="A74" s="42" t="s">
        <v>95</v>
      </c>
      <c r="B74" s="64">
        <v>0.30199999999999999</v>
      </c>
      <c r="C74" s="43">
        <v>7</v>
      </c>
      <c r="D74" s="64">
        <v>1.4670000000000001</v>
      </c>
      <c r="E74" s="43">
        <v>35</v>
      </c>
      <c r="F74" s="64">
        <v>2.6320000000000001</v>
      </c>
      <c r="G74" s="43">
        <v>62</v>
      </c>
      <c r="H74" s="64">
        <v>2.9340000000000002</v>
      </c>
      <c r="I74" s="43">
        <v>69</v>
      </c>
      <c r="J74" s="64">
        <v>2.33</v>
      </c>
      <c r="K74" s="43">
        <v>55</v>
      </c>
      <c r="L74" s="64">
        <v>1.165</v>
      </c>
      <c r="M74" s="44">
        <v>28</v>
      </c>
    </row>
    <row r="75" spans="1:14" x14ac:dyDescent="0.2">
      <c r="A75" s="42" t="s">
        <v>96</v>
      </c>
      <c r="B75" s="64">
        <v>0.05</v>
      </c>
      <c r="C75" s="43">
        <f>+CEILING((B75/$N75)*10000,1)</f>
        <v>48</v>
      </c>
      <c r="D75" s="64">
        <f>+H75/2</f>
        <v>0.185</v>
      </c>
      <c r="E75" s="43">
        <f t="shared" ref="E75:E94" si="0">+CEILING((D75/$N75)*10000,1)</f>
        <v>175</v>
      </c>
      <c r="F75" s="64">
        <f>+H75-B75</f>
        <v>0.32</v>
      </c>
      <c r="G75" s="43">
        <f t="shared" ref="G75:G94" si="1">+CEILING((F75/$N75)*10000,1)</f>
        <v>302</v>
      </c>
      <c r="H75" s="64">
        <v>0.37</v>
      </c>
      <c r="I75" s="43">
        <f t="shared" ref="I75:I94" si="2">+CEILING((H75/$N75)*10000,1)</f>
        <v>349</v>
      </c>
      <c r="J75" s="64">
        <f>+H75-(2*B75)</f>
        <v>0.27</v>
      </c>
      <c r="K75" s="43">
        <f t="shared" ref="K75:K94" si="3">+CEILING((J75/$N75)*10000,1)</f>
        <v>255</v>
      </c>
      <c r="L75" s="64">
        <f>+J75/2</f>
        <v>0.13500000000000001</v>
      </c>
      <c r="M75" s="44">
        <f t="shared" ref="M75:M94" si="4">+CEILING((L75/$N75)*10000,1)</f>
        <v>128</v>
      </c>
      <c r="N75" s="32">
        <v>10.62</v>
      </c>
    </row>
    <row r="76" spans="1:14" x14ac:dyDescent="0.2">
      <c r="A76" s="42" t="s">
        <v>97</v>
      </c>
      <c r="B76" s="64">
        <v>5.8000000000000003E-2</v>
      </c>
      <c r="C76" s="43">
        <f t="shared" ref="C76:C94" si="5">+CEILING((B76/$N76)*10000,1)</f>
        <v>41</v>
      </c>
      <c r="D76" s="64">
        <f t="shared" ref="D76:D94" si="6">+H76/2</f>
        <v>0.219</v>
      </c>
      <c r="E76" s="43">
        <f t="shared" si="0"/>
        <v>155</v>
      </c>
      <c r="F76" s="64">
        <f t="shared" ref="F76:F94" si="7">+H76-B76</f>
        <v>0.38</v>
      </c>
      <c r="G76" s="43">
        <f t="shared" si="1"/>
        <v>268</v>
      </c>
      <c r="H76" s="64">
        <v>0.438</v>
      </c>
      <c r="I76" s="43">
        <f t="shared" si="2"/>
        <v>309</v>
      </c>
      <c r="J76" s="64">
        <f t="shared" ref="J76:J94" si="8">+H76-(2*B76)</f>
        <v>0.32200000000000001</v>
      </c>
      <c r="K76" s="43">
        <f t="shared" si="3"/>
        <v>228</v>
      </c>
      <c r="L76" s="64">
        <f t="shared" ref="L76:L94" si="9">+J76/2</f>
        <v>0.161</v>
      </c>
      <c r="M76" s="44">
        <f t="shared" si="4"/>
        <v>114</v>
      </c>
      <c r="N76" s="32">
        <v>14.18</v>
      </c>
    </row>
    <row r="77" spans="1:14" x14ac:dyDescent="0.2">
      <c r="A77" s="42" t="s">
        <v>98</v>
      </c>
      <c r="B77" s="64">
        <v>6.6000000000000003E-2</v>
      </c>
      <c r="C77" s="43">
        <f t="shared" si="5"/>
        <v>37</v>
      </c>
      <c r="D77" s="64">
        <f t="shared" si="6"/>
        <v>0.253</v>
      </c>
      <c r="E77" s="43">
        <f t="shared" si="0"/>
        <v>139</v>
      </c>
      <c r="F77" s="64">
        <f t="shared" si="7"/>
        <v>0.44</v>
      </c>
      <c r="G77" s="43">
        <f t="shared" si="1"/>
        <v>242</v>
      </c>
      <c r="H77" s="64">
        <v>0.50600000000000001</v>
      </c>
      <c r="I77" s="43">
        <f t="shared" si="2"/>
        <v>278</v>
      </c>
      <c r="J77" s="64">
        <f t="shared" si="8"/>
        <v>0.374</v>
      </c>
      <c r="K77" s="43">
        <f t="shared" si="3"/>
        <v>206</v>
      </c>
      <c r="L77" s="64">
        <f t="shared" si="9"/>
        <v>0.187</v>
      </c>
      <c r="M77" s="44">
        <f t="shared" si="4"/>
        <v>103</v>
      </c>
      <c r="N77" s="32">
        <v>18.239999999999998</v>
      </c>
    </row>
    <row r="78" spans="1:14" x14ac:dyDescent="0.2">
      <c r="A78" s="42" t="s">
        <v>99</v>
      </c>
      <c r="B78" s="64">
        <v>7.3999999999999996E-2</v>
      </c>
      <c r="C78" s="43">
        <f t="shared" si="5"/>
        <v>33</v>
      </c>
      <c r="D78" s="64">
        <f t="shared" si="6"/>
        <v>0.28649999999999998</v>
      </c>
      <c r="E78" s="43">
        <f t="shared" si="0"/>
        <v>126</v>
      </c>
      <c r="F78" s="64">
        <f t="shared" si="7"/>
        <v>0.49899999999999994</v>
      </c>
      <c r="G78" s="43">
        <f t="shared" si="1"/>
        <v>219</v>
      </c>
      <c r="H78" s="64">
        <v>0.57299999999999995</v>
      </c>
      <c r="I78" s="43">
        <f t="shared" si="2"/>
        <v>252</v>
      </c>
      <c r="J78" s="64">
        <f t="shared" si="8"/>
        <v>0.42499999999999993</v>
      </c>
      <c r="K78" s="43">
        <f t="shared" si="3"/>
        <v>187</v>
      </c>
      <c r="L78" s="64">
        <f t="shared" si="9"/>
        <v>0.21249999999999997</v>
      </c>
      <c r="M78" s="44">
        <f t="shared" si="4"/>
        <v>94</v>
      </c>
      <c r="N78" s="32">
        <v>22.8</v>
      </c>
    </row>
    <row r="79" spans="1:14" x14ac:dyDescent="0.2">
      <c r="A79" s="42" t="s">
        <v>100</v>
      </c>
      <c r="B79" s="64">
        <v>8.2000000000000003E-2</v>
      </c>
      <c r="C79" s="43">
        <f t="shared" si="5"/>
        <v>30</v>
      </c>
      <c r="D79" s="64">
        <f t="shared" si="6"/>
        <v>0.32050000000000001</v>
      </c>
      <c r="E79" s="43">
        <f t="shared" si="0"/>
        <v>115</v>
      </c>
      <c r="F79" s="64">
        <f t="shared" si="7"/>
        <v>0.55900000000000005</v>
      </c>
      <c r="G79" s="43">
        <f t="shared" si="1"/>
        <v>201</v>
      </c>
      <c r="H79" s="64">
        <v>0.64100000000000001</v>
      </c>
      <c r="I79" s="43">
        <f t="shared" si="2"/>
        <v>230</v>
      </c>
      <c r="J79" s="64">
        <f t="shared" si="8"/>
        <v>0.47699999999999998</v>
      </c>
      <c r="K79" s="43">
        <f t="shared" si="3"/>
        <v>172</v>
      </c>
      <c r="L79" s="64">
        <f t="shared" si="9"/>
        <v>0.23849999999999999</v>
      </c>
      <c r="M79" s="44">
        <f t="shared" si="4"/>
        <v>86</v>
      </c>
      <c r="N79" s="32">
        <v>27.87</v>
      </c>
    </row>
    <row r="80" spans="1:14" x14ac:dyDescent="0.2">
      <c r="A80" s="42" t="s">
        <v>101</v>
      </c>
      <c r="B80" s="64">
        <v>0.09</v>
      </c>
      <c r="C80" s="43">
        <f t="shared" si="5"/>
        <v>27</v>
      </c>
      <c r="D80" s="64">
        <f t="shared" si="6"/>
        <v>0.35449999999999998</v>
      </c>
      <c r="E80" s="43">
        <f t="shared" si="0"/>
        <v>107</v>
      </c>
      <c r="F80" s="64">
        <f t="shared" si="7"/>
        <v>0.61899999999999999</v>
      </c>
      <c r="G80" s="43">
        <f t="shared" si="1"/>
        <v>186</v>
      </c>
      <c r="H80" s="64">
        <v>0.70899999999999996</v>
      </c>
      <c r="I80" s="43">
        <f t="shared" si="2"/>
        <v>213</v>
      </c>
      <c r="J80" s="64">
        <f t="shared" si="8"/>
        <v>0.52899999999999991</v>
      </c>
      <c r="K80" s="43">
        <f t="shared" si="3"/>
        <v>159</v>
      </c>
      <c r="L80" s="64">
        <f t="shared" si="9"/>
        <v>0.26449999999999996</v>
      </c>
      <c r="M80" s="44">
        <f t="shared" si="4"/>
        <v>80</v>
      </c>
      <c r="N80" s="32">
        <v>33.43</v>
      </c>
    </row>
    <row r="81" spans="1:14" x14ac:dyDescent="0.2">
      <c r="A81" s="42" t="s">
        <v>102</v>
      </c>
      <c r="B81" s="64">
        <v>9.8000000000000004E-2</v>
      </c>
      <c r="C81" s="43">
        <f t="shared" si="5"/>
        <v>25</v>
      </c>
      <c r="D81" s="64">
        <f t="shared" si="6"/>
        <v>0.38800000000000001</v>
      </c>
      <c r="E81" s="43">
        <f t="shared" si="0"/>
        <v>99</v>
      </c>
      <c r="F81" s="64">
        <f t="shared" si="7"/>
        <v>0.67800000000000005</v>
      </c>
      <c r="G81" s="43">
        <f t="shared" si="1"/>
        <v>172</v>
      </c>
      <c r="H81" s="64">
        <v>0.77600000000000002</v>
      </c>
      <c r="I81" s="43">
        <f t="shared" si="2"/>
        <v>197</v>
      </c>
      <c r="J81" s="64">
        <f t="shared" si="8"/>
        <v>0.58000000000000007</v>
      </c>
      <c r="K81" s="43">
        <f t="shared" si="3"/>
        <v>147</v>
      </c>
      <c r="L81" s="64">
        <f t="shared" si="9"/>
        <v>0.29000000000000004</v>
      </c>
      <c r="M81" s="44">
        <f t="shared" si="4"/>
        <v>74</v>
      </c>
      <c r="N81" s="32">
        <v>39.5</v>
      </c>
    </row>
    <row r="82" spans="1:14" x14ac:dyDescent="0.2">
      <c r="A82" s="42" t="s">
        <v>103</v>
      </c>
      <c r="B82" s="64">
        <v>0.106</v>
      </c>
      <c r="C82" s="43">
        <f t="shared" si="5"/>
        <v>24</v>
      </c>
      <c r="D82" s="64">
        <f t="shared" si="6"/>
        <v>0.42199999999999999</v>
      </c>
      <c r="E82" s="43">
        <f t="shared" si="0"/>
        <v>92</v>
      </c>
      <c r="F82" s="64">
        <f t="shared" si="7"/>
        <v>0.73799999999999999</v>
      </c>
      <c r="G82" s="43">
        <f t="shared" si="1"/>
        <v>161</v>
      </c>
      <c r="H82" s="64">
        <v>0.84399999999999997</v>
      </c>
      <c r="I82" s="43">
        <f t="shared" si="2"/>
        <v>184</v>
      </c>
      <c r="J82" s="64">
        <f t="shared" si="8"/>
        <v>0.63200000000000001</v>
      </c>
      <c r="K82" s="43">
        <f t="shared" si="3"/>
        <v>138</v>
      </c>
      <c r="L82" s="64">
        <f t="shared" si="9"/>
        <v>0.316</v>
      </c>
      <c r="M82" s="44">
        <f t="shared" si="4"/>
        <v>69</v>
      </c>
      <c r="N82" s="32">
        <v>46.08</v>
      </c>
    </row>
    <row r="83" spans="1:14" x14ac:dyDescent="0.2">
      <c r="A83" s="42" t="s">
        <v>104</v>
      </c>
      <c r="B83" s="64">
        <v>0.113</v>
      </c>
      <c r="C83" s="43">
        <f t="shared" si="5"/>
        <v>22</v>
      </c>
      <c r="D83" s="64">
        <f t="shared" si="6"/>
        <v>0.45400000000000001</v>
      </c>
      <c r="E83" s="43">
        <f t="shared" si="0"/>
        <v>86</v>
      </c>
      <c r="F83" s="64">
        <f t="shared" si="7"/>
        <v>0.79500000000000004</v>
      </c>
      <c r="G83" s="43">
        <f t="shared" si="1"/>
        <v>150</v>
      </c>
      <c r="H83" s="64">
        <v>0.90800000000000003</v>
      </c>
      <c r="I83" s="43">
        <f t="shared" si="2"/>
        <v>171</v>
      </c>
      <c r="J83" s="64">
        <f t="shared" si="8"/>
        <v>0.68200000000000005</v>
      </c>
      <c r="K83" s="43">
        <f t="shared" si="3"/>
        <v>128</v>
      </c>
      <c r="L83" s="64">
        <f t="shared" si="9"/>
        <v>0.34100000000000003</v>
      </c>
      <c r="M83" s="44">
        <f t="shared" si="4"/>
        <v>64</v>
      </c>
      <c r="N83" s="32">
        <v>53.32</v>
      </c>
    </row>
    <row r="84" spans="1:14" x14ac:dyDescent="0.2">
      <c r="A84" s="42" t="s">
        <v>105</v>
      </c>
      <c r="B84" s="64">
        <v>0.11899999999999999</v>
      </c>
      <c r="C84" s="43">
        <f t="shared" si="5"/>
        <v>20</v>
      </c>
      <c r="D84" s="64">
        <f t="shared" si="6"/>
        <v>0.48349999999999999</v>
      </c>
      <c r="E84" s="43">
        <f t="shared" si="0"/>
        <v>80</v>
      </c>
      <c r="F84" s="64">
        <f t="shared" si="7"/>
        <v>0.84799999999999998</v>
      </c>
      <c r="G84" s="43">
        <f t="shared" si="1"/>
        <v>139</v>
      </c>
      <c r="H84" s="64">
        <v>0.96699999999999997</v>
      </c>
      <c r="I84" s="43">
        <f t="shared" si="2"/>
        <v>159</v>
      </c>
      <c r="J84" s="64">
        <f t="shared" si="8"/>
        <v>0.72899999999999998</v>
      </c>
      <c r="K84" s="43">
        <f t="shared" si="3"/>
        <v>120</v>
      </c>
      <c r="L84" s="64">
        <f t="shared" si="9"/>
        <v>0.36449999999999999</v>
      </c>
      <c r="M84" s="44">
        <f t="shared" si="4"/>
        <v>60</v>
      </c>
      <c r="N84" s="32">
        <v>61.01</v>
      </c>
    </row>
    <row r="85" spans="1:14" x14ac:dyDescent="0.2">
      <c r="A85" s="42" t="s">
        <v>106</v>
      </c>
      <c r="B85" s="64">
        <v>0.125</v>
      </c>
      <c r="C85" s="43">
        <f t="shared" si="5"/>
        <v>19</v>
      </c>
      <c r="D85" s="64">
        <f t="shared" si="6"/>
        <v>0.51349999999999996</v>
      </c>
      <c r="E85" s="43">
        <f t="shared" si="0"/>
        <v>75</v>
      </c>
      <c r="F85" s="64">
        <f t="shared" si="7"/>
        <v>0.90199999999999991</v>
      </c>
      <c r="G85" s="43">
        <f t="shared" si="1"/>
        <v>131</v>
      </c>
      <c r="H85" s="64">
        <v>1.0269999999999999</v>
      </c>
      <c r="I85" s="43">
        <f t="shared" si="2"/>
        <v>149</v>
      </c>
      <c r="J85" s="64">
        <f t="shared" si="8"/>
        <v>0.77699999999999991</v>
      </c>
      <c r="K85" s="43">
        <f t="shared" si="3"/>
        <v>113</v>
      </c>
      <c r="L85" s="64">
        <f t="shared" si="9"/>
        <v>0.38849999999999996</v>
      </c>
      <c r="M85" s="44">
        <f t="shared" si="4"/>
        <v>57</v>
      </c>
      <c r="N85" s="32">
        <v>68.989999999999995</v>
      </c>
    </row>
    <row r="86" spans="1:14" x14ac:dyDescent="0.2">
      <c r="A86" s="42" t="s">
        <v>107</v>
      </c>
      <c r="B86" s="64">
        <v>0.13100000000000001</v>
      </c>
      <c r="C86" s="43">
        <f t="shared" si="5"/>
        <v>17</v>
      </c>
      <c r="D86" s="64">
        <f t="shared" si="6"/>
        <v>0.54349999999999998</v>
      </c>
      <c r="E86" s="43">
        <f t="shared" si="0"/>
        <v>70</v>
      </c>
      <c r="F86" s="64">
        <f t="shared" si="7"/>
        <v>0.95599999999999996</v>
      </c>
      <c r="G86" s="43">
        <f t="shared" si="1"/>
        <v>124</v>
      </c>
      <c r="H86" s="64">
        <v>1.087</v>
      </c>
      <c r="I86" s="43">
        <f t="shared" si="2"/>
        <v>140</v>
      </c>
      <c r="J86" s="64">
        <f t="shared" si="8"/>
        <v>0.82499999999999996</v>
      </c>
      <c r="K86" s="43">
        <f t="shared" si="3"/>
        <v>107</v>
      </c>
      <c r="L86" s="64">
        <f t="shared" si="9"/>
        <v>0.41249999999999998</v>
      </c>
      <c r="M86" s="44">
        <f t="shared" si="4"/>
        <v>54</v>
      </c>
      <c r="N86" s="32">
        <v>77.709999999999994</v>
      </c>
    </row>
    <row r="87" spans="1:14" x14ac:dyDescent="0.2">
      <c r="A87" s="42" t="s">
        <v>108</v>
      </c>
      <c r="B87" s="64">
        <v>0.13700000000000001</v>
      </c>
      <c r="C87" s="43">
        <f t="shared" si="5"/>
        <v>16</v>
      </c>
      <c r="D87" s="64">
        <f t="shared" si="6"/>
        <v>0.57350000000000001</v>
      </c>
      <c r="E87" s="43">
        <f t="shared" si="0"/>
        <v>67</v>
      </c>
      <c r="F87" s="64">
        <f t="shared" si="7"/>
        <v>1.01</v>
      </c>
      <c r="G87" s="43">
        <f t="shared" si="1"/>
        <v>117</v>
      </c>
      <c r="H87" s="64">
        <v>1.147</v>
      </c>
      <c r="I87" s="43">
        <f t="shared" si="2"/>
        <v>133</v>
      </c>
      <c r="J87" s="64">
        <f t="shared" si="8"/>
        <v>0.873</v>
      </c>
      <c r="K87" s="43">
        <f t="shared" si="3"/>
        <v>101</v>
      </c>
      <c r="L87" s="64">
        <f t="shared" si="9"/>
        <v>0.4365</v>
      </c>
      <c r="M87" s="44">
        <f t="shared" si="4"/>
        <v>51</v>
      </c>
      <c r="N87" s="32">
        <v>86.68</v>
      </c>
    </row>
    <row r="88" spans="1:14" x14ac:dyDescent="0.2">
      <c r="A88" s="42" t="s">
        <v>109</v>
      </c>
      <c r="B88" s="64">
        <v>0.14299999999999999</v>
      </c>
      <c r="C88" s="43">
        <f t="shared" si="5"/>
        <v>15</v>
      </c>
      <c r="D88" s="64">
        <f t="shared" si="6"/>
        <v>0.60350000000000004</v>
      </c>
      <c r="E88" s="43">
        <f t="shared" si="0"/>
        <v>63</v>
      </c>
      <c r="F88" s="64">
        <f t="shared" si="7"/>
        <v>1.0640000000000001</v>
      </c>
      <c r="G88" s="43">
        <f t="shared" si="1"/>
        <v>110</v>
      </c>
      <c r="H88" s="64">
        <v>1.2070000000000001</v>
      </c>
      <c r="I88" s="43">
        <f t="shared" si="2"/>
        <v>125</v>
      </c>
      <c r="J88" s="64">
        <f t="shared" si="8"/>
        <v>0.92100000000000004</v>
      </c>
      <c r="K88" s="43">
        <f t="shared" si="3"/>
        <v>95</v>
      </c>
      <c r="L88" s="64">
        <f t="shared" si="9"/>
        <v>0.46050000000000002</v>
      </c>
      <c r="M88" s="44">
        <f t="shared" si="4"/>
        <v>48</v>
      </c>
      <c r="N88" s="32">
        <v>96.98</v>
      </c>
    </row>
    <row r="89" spans="1:14" x14ac:dyDescent="0.2">
      <c r="A89" s="42" t="s">
        <v>110</v>
      </c>
      <c r="B89" s="64">
        <v>0.14899999999999999</v>
      </c>
      <c r="C89" s="43">
        <f t="shared" si="5"/>
        <v>14</v>
      </c>
      <c r="D89" s="64">
        <f t="shared" si="6"/>
        <v>0.63300000000000001</v>
      </c>
      <c r="E89" s="43">
        <f t="shared" si="0"/>
        <v>60</v>
      </c>
      <c r="F89" s="64">
        <f t="shared" si="7"/>
        <v>1.117</v>
      </c>
      <c r="G89" s="43">
        <f t="shared" si="1"/>
        <v>105</v>
      </c>
      <c r="H89" s="64">
        <v>1.266</v>
      </c>
      <c r="I89" s="43">
        <f t="shared" si="2"/>
        <v>119</v>
      </c>
      <c r="J89" s="64">
        <f t="shared" si="8"/>
        <v>0.96799999999999997</v>
      </c>
      <c r="K89" s="43">
        <f t="shared" si="3"/>
        <v>91</v>
      </c>
      <c r="L89" s="64">
        <f t="shared" si="9"/>
        <v>0.48399999999999999</v>
      </c>
      <c r="M89" s="44">
        <f t="shared" si="4"/>
        <v>46</v>
      </c>
      <c r="N89" s="32">
        <v>107</v>
      </c>
    </row>
    <row r="90" spans="1:14" x14ac:dyDescent="0.2">
      <c r="A90" s="42" t="s">
        <v>111</v>
      </c>
      <c r="B90" s="64">
        <v>0.155</v>
      </c>
      <c r="C90" s="43">
        <f t="shared" si="5"/>
        <v>14</v>
      </c>
      <c r="D90" s="64">
        <f t="shared" si="6"/>
        <v>0.66300000000000003</v>
      </c>
      <c r="E90" s="43">
        <f t="shared" si="0"/>
        <v>57</v>
      </c>
      <c r="F90" s="64">
        <f t="shared" si="7"/>
        <v>1.171</v>
      </c>
      <c r="G90" s="43">
        <f t="shared" si="1"/>
        <v>100</v>
      </c>
      <c r="H90" s="64">
        <v>1.3260000000000001</v>
      </c>
      <c r="I90" s="43">
        <f t="shared" si="2"/>
        <v>113</v>
      </c>
      <c r="J90" s="64">
        <f t="shared" si="8"/>
        <v>1.016</v>
      </c>
      <c r="K90" s="43">
        <f t="shared" si="3"/>
        <v>87</v>
      </c>
      <c r="L90" s="64">
        <f t="shared" si="9"/>
        <v>0.50800000000000001</v>
      </c>
      <c r="M90" s="44">
        <f t="shared" si="4"/>
        <v>44</v>
      </c>
      <c r="N90" s="32">
        <v>117.7</v>
      </c>
    </row>
    <row r="91" spans="1:14" x14ac:dyDescent="0.2">
      <c r="A91" s="42" t="s">
        <v>112</v>
      </c>
      <c r="B91" s="64">
        <v>0.17</v>
      </c>
      <c r="C91" s="43">
        <f t="shared" si="5"/>
        <v>12</v>
      </c>
      <c r="D91" s="64">
        <f t="shared" si="6"/>
        <v>0.73799999999999999</v>
      </c>
      <c r="E91" s="43">
        <f t="shared" si="0"/>
        <v>51</v>
      </c>
      <c r="F91" s="64">
        <f t="shared" si="7"/>
        <v>1.306</v>
      </c>
      <c r="G91" s="43">
        <f t="shared" si="1"/>
        <v>89</v>
      </c>
      <c r="H91" s="64">
        <v>1.476</v>
      </c>
      <c r="I91" s="43">
        <f t="shared" si="2"/>
        <v>101</v>
      </c>
      <c r="J91" s="64">
        <f t="shared" si="8"/>
        <v>1.1359999999999999</v>
      </c>
      <c r="K91" s="43">
        <f t="shared" si="3"/>
        <v>78</v>
      </c>
      <c r="L91" s="64">
        <f t="shared" si="9"/>
        <v>0.56799999999999995</v>
      </c>
      <c r="M91" s="44">
        <f t="shared" si="4"/>
        <v>39</v>
      </c>
      <c r="N91" s="32">
        <v>146.9</v>
      </c>
    </row>
    <row r="92" spans="1:14" x14ac:dyDescent="0.2">
      <c r="A92" s="42" t="s">
        <v>113</v>
      </c>
      <c r="B92" s="64">
        <v>0.185</v>
      </c>
      <c r="C92" s="43">
        <f t="shared" si="5"/>
        <v>11</v>
      </c>
      <c r="D92" s="64">
        <f t="shared" si="6"/>
        <v>0.8125</v>
      </c>
      <c r="E92" s="43">
        <f t="shared" si="0"/>
        <v>46</v>
      </c>
      <c r="F92" s="64">
        <f t="shared" si="7"/>
        <v>1.44</v>
      </c>
      <c r="G92" s="43">
        <f t="shared" si="1"/>
        <v>81</v>
      </c>
      <c r="H92" s="64">
        <v>1.625</v>
      </c>
      <c r="I92" s="43">
        <f t="shared" si="2"/>
        <v>91</v>
      </c>
      <c r="J92" s="64">
        <f t="shared" si="8"/>
        <v>1.2549999999999999</v>
      </c>
      <c r="K92" s="43">
        <f t="shared" si="3"/>
        <v>70</v>
      </c>
      <c r="L92" s="64">
        <f t="shared" si="9"/>
        <v>0.62749999999999995</v>
      </c>
      <c r="M92" s="44">
        <f t="shared" si="4"/>
        <v>35</v>
      </c>
      <c r="N92" s="32">
        <v>179.4</v>
      </c>
    </row>
    <row r="93" spans="1:14" x14ac:dyDescent="0.2">
      <c r="A93" s="42" t="s">
        <v>114</v>
      </c>
      <c r="B93" s="64">
        <v>0.2</v>
      </c>
      <c r="C93" s="43">
        <f t="shared" si="5"/>
        <v>10</v>
      </c>
      <c r="D93" s="64">
        <f t="shared" si="6"/>
        <v>0.88849999999999996</v>
      </c>
      <c r="E93" s="43">
        <f t="shared" si="0"/>
        <v>42</v>
      </c>
      <c r="F93" s="64">
        <f t="shared" si="7"/>
        <v>1.577</v>
      </c>
      <c r="G93" s="43">
        <f t="shared" si="1"/>
        <v>75</v>
      </c>
      <c r="H93" s="64">
        <v>1.7769999999999999</v>
      </c>
      <c r="I93" s="43">
        <f t="shared" si="2"/>
        <v>84</v>
      </c>
      <c r="J93" s="64">
        <f t="shared" si="8"/>
        <v>1.3769999999999998</v>
      </c>
      <c r="K93" s="43">
        <f t="shared" si="3"/>
        <v>65</v>
      </c>
      <c r="L93" s="64">
        <f t="shared" si="9"/>
        <v>0.68849999999999989</v>
      </c>
      <c r="M93" s="44">
        <f t="shared" si="4"/>
        <v>33</v>
      </c>
      <c r="N93" s="32">
        <v>212</v>
      </c>
    </row>
    <row r="94" spans="1:14" x14ac:dyDescent="0.2">
      <c r="A94" s="42" t="s">
        <v>115</v>
      </c>
      <c r="B94" s="64">
        <v>4.2000000000000003E-2</v>
      </c>
      <c r="C94" s="43">
        <f t="shared" si="5"/>
        <v>56</v>
      </c>
      <c r="D94" s="64">
        <f t="shared" si="6"/>
        <v>0.1515</v>
      </c>
      <c r="E94" s="43">
        <f t="shared" si="0"/>
        <v>201</v>
      </c>
      <c r="F94" s="64">
        <f t="shared" si="7"/>
        <v>0.26100000000000001</v>
      </c>
      <c r="G94" s="43">
        <f t="shared" si="1"/>
        <v>345</v>
      </c>
      <c r="H94" s="64">
        <v>0.30299999999999999</v>
      </c>
      <c r="I94" s="43">
        <f t="shared" si="2"/>
        <v>401</v>
      </c>
      <c r="J94" s="64">
        <f t="shared" si="8"/>
        <v>0.21899999999999997</v>
      </c>
      <c r="K94" s="43">
        <f t="shared" si="3"/>
        <v>290</v>
      </c>
      <c r="L94" s="64">
        <f t="shared" si="9"/>
        <v>0.10949999999999999</v>
      </c>
      <c r="M94" s="44">
        <f t="shared" si="4"/>
        <v>145</v>
      </c>
      <c r="N94" s="32">
        <v>7.5730000000000004</v>
      </c>
    </row>
    <row r="95" spans="1:14" x14ac:dyDescent="0.2">
      <c r="A95" s="42" t="s">
        <v>116</v>
      </c>
      <c r="B95" s="64">
        <v>5.5E-2</v>
      </c>
      <c r="C95" s="43">
        <v>53</v>
      </c>
      <c r="D95" s="64">
        <v>0.2</v>
      </c>
      <c r="E95" s="43">
        <v>194</v>
      </c>
      <c r="F95" s="64">
        <v>0.34499999999999997</v>
      </c>
      <c r="G95" s="43">
        <v>334</v>
      </c>
      <c r="H95" s="64">
        <v>0.4</v>
      </c>
      <c r="I95" s="43">
        <v>388</v>
      </c>
      <c r="J95" s="64">
        <v>0.28999999999999998</v>
      </c>
      <c r="K95" s="43">
        <v>281</v>
      </c>
      <c r="L95" s="64">
        <v>0.13</v>
      </c>
      <c r="M95" s="44">
        <v>126</v>
      </c>
    </row>
    <row r="96" spans="1:14" x14ac:dyDescent="0.2">
      <c r="A96" s="42" t="s">
        <v>117</v>
      </c>
      <c r="B96" s="64">
        <v>6.4000000000000001E-2</v>
      </c>
      <c r="C96" s="43">
        <v>48</v>
      </c>
      <c r="D96" s="64">
        <v>0.23799999999999999</v>
      </c>
      <c r="E96" s="43">
        <v>180</v>
      </c>
      <c r="F96" s="64">
        <v>0.41099999999999998</v>
      </c>
      <c r="G96" s="43">
        <v>311</v>
      </c>
      <c r="H96" s="64">
        <v>0.47499999999999998</v>
      </c>
      <c r="I96" s="43">
        <v>360</v>
      </c>
      <c r="J96" s="64">
        <v>0.34699999999999998</v>
      </c>
      <c r="K96" s="43">
        <v>263</v>
      </c>
      <c r="L96" s="64">
        <v>0.157</v>
      </c>
      <c r="M96" s="44">
        <v>119</v>
      </c>
    </row>
    <row r="97" spans="1:14" x14ac:dyDescent="0.2">
      <c r="A97" s="42" t="s">
        <v>118</v>
      </c>
      <c r="B97" s="64">
        <v>7.2999999999999995E-2</v>
      </c>
      <c r="C97" s="43">
        <v>44</v>
      </c>
      <c r="D97" s="64">
        <v>0.27600000000000002</v>
      </c>
      <c r="E97" s="43">
        <v>168</v>
      </c>
      <c r="F97" s="64">
        <v>0.47799999999999998</v>
      </c>
      <c r="G97" s="43">
        <v>291</v>
      </c>
      <c r="H97" s="64">
        <v>0.55100000000000005</v>
      </c>
      <c r="I97" s="43">
        <v>335</v>
      </c>
      <c r="J97" s="64">
        <v>0.40500000000000003</v>
      </c>
      <c r="K97" s="43">
        <v>247</v>
      </c>
      <c r="L97" s="64">
        <v>0.185</v>
      </c>
      <c r="M97" s="44">
        <v>113</v>
      </c>
    </row>
    <row r="98" spans="1:14" x14ac:dyDescent="0.2">
      <c r="A98" s="42" t="s">
        <v>119</v>
      </c>
      <c r="B98" s="64">
        <v>8.2000000000000003E-2</v>
      </c>
      <c r="C98" s="43">
        <v>41</v>
      </c>
      <c r="D98" s="64">
        <v>0.312</v>
      </c>
      <c r="E98" s="43">
        <v>155</v>
      </c>
      <c r="F98" s="64">
        <v>0.54100000000000004</v>
      </c>
      <c r="G98" s="43">
        <v>269</v>
      </c>
      <c r="H98" s="64">
        <v>0.623</v>
      </c>
      <c r="I98" s="43">
        <v>310</v>
      </c>
      <c r="J98" s="64">
        <v>0.45900000000000002</v>
      </c>
      <c r="K98" s="43">
        <v>229</v>
      </c>
      <c r="L98" s="64">
        <v>0.20899999999999999</v>
      </c>
      <c r="M98" s="44">
        <v>104</v>
      </c>
    </row>
    <row r="99" spans="1:14" x14ac:dyDescent="0.2">
      <c r="A99" s="42" t="s">
        <v>120</v>
      </c>
      <c r="B99" s="64">
        <v>9.0999999999999998E-2</v>
      </c>
      <c r="C99" s="43">
        <v>38</v>
      </c>
      <c r="D99" s="64">
        <v>0.34899999999999998</v>
      </c>
      <c r="E99" s="43">
        <v>146</v>
      </c>
      <c r="F99" s="64">
        <v>0.60699999999999998</v>
      </c>
      <c r="G99" s="43">
        <v>253</v>
      </c>
      <c r="H99" s="64">
        <v>0.69799999999999995</v>
      </c>
      <c r="I99" s="43">
        <v>291</v>
      </c>
      <c r="J99" s="64">
        <v>0.51600000000000001</v>
      </c>
      <c r="K99" s="43">
        <v>216</v>
      </c>
      <c r="L99" s="64">
        <v>0.23699999999999999</v>
      </c>
      <c r="M99" s="44">
        <v>99</v>
      </c>
    </row>
    <row r="100" spans="1:14" x14ac:dyDescent="0.2">
      <c r="A100" s="42" t="s">
        <v>121</v>
      </c>
      <c r="B100" s="64">
        <v>0.1</v>
      </c>
      <c r="C100" s="43">
        <v>35</v>
      </c>
      <c r="D100" s="64">
        <v>0.38400000000000001</v>
      </c>
      <c r="E100" s="43">
        <v>135</v>
      </c>
      <c r="F100" s="64">
        <v>0.66800000000000004</v>
      </c>
      <c r="G100" s="43">
        <v>235</v>
      </c>
      <c r="H100" s="64">
        <v>0.76800000000000002</v>
      </c>
      <c r="I100" s="43">
        <v>270</v>
      </c>
      <c r="J100" s="64">
        <v>0.56799999999999995</v>
      </c>
      <c r="K100" s="43">
        <v>199</v>
      </c>
      <c r="L100" s="64">
        <v>0.25900000000000001</v>
      </c>
      <c r="M100" s="44">
        <v>91</v>
      </c>
    </row>
    <row r="101" spans="1:14" x14ac:dyDescent="0.2">
      <c r="A101" s="42" t="s">
        <v>122</v>
      </c>
      <c r="B101" s="64">
        <v>0.11</v>
      </c>
      <c r="C101" s="43">
        <v>33</v>
      </c>
      <c r="D101" s="64">
        <v>0.42399999999999999</v>
      </c>
      <c r="E101" s="43">
        <v>127</v>
      </c>
      <c r="F101" s="64">
        <v>0.73799999999999999</v>
      </c>
      <c r="G101" s="43">
        <v>221</v>
      </c>
      <c r="H101" s="64">
        <v>0.84799999999999998</v>
      </c>
      <c r="I101" s="43">
        <v>254</v>
      </c>
      <c r="J101" s="64">
        <v>0.628</v>
      </c>
      <c r="K101" s="43">
        <v>188</v>
      </c>
      <c r="L101" s="64">
        <v>0.28799999999999998</v>
      </c>
      <c r="M101" s="44">
        <v>86</v>
      </c>
    </row>
    <row r="102" spans="1:14" x14ac:dyDescent="0.2">
      <c r="A102" s="42" t="s">
        <v>123</v>
      </c>
      <c r="B102" s="64">
        <v>0.12</v>
      </c>
      <c r="C102" s="43">
        <v>31</v>
      </c>
      <c r="D102" s="64">
        <v>0.46100000000000002</v>
      </c>
      <c r="E102" s="43">
        <v>118</v>
      </c>
      <c r="F102" s="64">
        <v>0.80200000000000005</v>
      </c>
      <c r="G102" s="43">
        <v>205</v>
      </c>
      <c r="H102" s="64">
        <v>0.92200000000000004</v>
      </c>
      <c r="I102" s="43">
        <v>236</v>
      </c>
      <c r="J102" s="64">
        <v>0.68200000000000005</v>
      </c>
      <c r="K102" s="43">
        <v>174</v>
      </c>
      <c r="L102" s="64">
        <v>0.31</v>
      </c>
      <c r="M102" s="44">
        <v>79</v>
      </c>
    </row>
    <row r="103" spans="1:14" x14ac:dyDescent="0.2">
      <c r="A103" s="42" t="s">
        <v>124</v>
      </c>
      <c r="B103" s="64">
        <v>0.13500000000000001</v>
      </c>
      <c r="C103" s="43">
        <v>29</v>
      </c>
      <c r="D103" s="64">
        <v>0.52100000000000002</v>
      </c>
      <c r="E103" s="43">
        <v>113</v>
      </c>
      <c r="F103" s="64">
        <v>0.90600000000000003</v>
      </c>
      <c r="G103" s="43">
        <v>197</v>
      </c>
      <c r="H103" s="64">
        <v>1.0409999999999999</v>
      </c>
      <c r="I103" s="43">
        <v>227</v>
      </c>
      <c r="J103" s="64">
        <v>0.77100000000000002</v>
      </c>
      <c r="K103" s="43">
        <v>168</v>
      </c>
      <c r="L103" s="64">
        <v>0.35499999999999998</v>
      </c>
      <c r="M103" s="44">
        <v>77</v>
      </c>
    </row>
    <row r="104" spans="1:14" x14ac:dyDescent="0.2">
      <c r="A104" s="42" t="s">
        <v>125</v>
      </c>
      <c r="B104" s="64">
        <v>0.15</v>
      </c>
      <c r="C104" s="43">
        <v>28</v>
      </c>
      <c r="D104" s="64">
        <v>0.57999999999999996</v>
      </c>
      <c r="E104" s="43">
        <v>108</v>
      </c>
      <c r="F104" s="64">
        <v>1.01</v>
      </c>
      <c r="G104" s="43">
        <v>188</v>
      </c>
      <c r="H104" s="64">
        <v>1.1599999999999999</v>
      </c>
      <c r="I104" s="43">
        <v>216</v>
      </c>
      <c r="J104" s="64">
        <v>0.86</v>
      </c>
      <c r="K104" s="43">
        <v>160</v>
      </c>
      <c r="L104" s="64">
        <v>0.39900000000000002</v>
      </c>
      <c r="M104" s="44">
        <v>74</v>
      </c>
    </row>
    <row r="105" spans="1:14" x14ac:dyDescent="0.2">
      <c r="A105" s="42" t="s">
        <v>126</v>
      </c>
      <c r="B105" s="64">
        <v>0.16</v>
      </c>
      <c r="C105" s="43">
        <v>26</v>
      </c>
      <c r="D105" s="64">
        <v>0.627</v>
      </c>
      <c r="E105" s="43">
        <v>100</v>
      </c>
      <c r="F105" s="64">
        <v>1.0940000000000001</v>
      </c>
      <c r="G105" s="43">
        <v>175</v>
      </c>
      <c r="H105" s="64">
        <v>1.254</v>
      </c>
      <c r="I105" s="43">
        <v>200</v>
      </c>
      <c r="J105" s="64">
        <v>0.93400000000000005</v>
      </c>
      <c r="K105" s="43">
        <v>149</v>
      </c>
      <c r="L105" s="64">
        <v>0.43099999999999999</v>
      </c>
      <c r="M105" s="44">
        <v>69</v>
      </c>
    </row>
    <row r="106" spans="1:14" x14ac:dyDescent="0.2">
      <c r="A106" s="42" t="s">
        <v>127</v>
      </c>
      <c r="B106" s="64">
        <v>0.17</v>
      </c>
      <c r="C106" s="43">
        <v>23</v>
      </c>
      <c r="D106" s="64">
        <v>0.67700000000000005</v>
      </c>
      <c r="E106" s="43">
        <v>93</v>
      </c>
      <c r="F106" s="64">
        <v>1.1830000000000001</v>
      </c>
      <c r="G106" s="43">
        <v>163</v>
      </c>
      <c r="H106" s="64">
        <v>1.353</v>
      </c>
      <c r="I106" s="43">
        <v>186</v>
      </c>
      <c r="J106" s="64">
        <v>1.0129999999999999</v>
      </c>
      <c r="K106" s="43">
        <v>139</v>
      </c>
      <c r="L106" s="64">
        <v>0.46899999999999997</v>
      </c>
      <c r="M106" s="44">
        <v>65</v>
      </c>
    </row>
    <row r="107" spans="1:14" x14ac:dyDescent="0.2">
      <c r="A107" s="42" t="s">
        <v>128</v>
      </c>
      <c r="B107" s="64">
        <v>0.18</v>
      </c>
      <c r="C107" s="43">
        <v>21</v>
      </c>
      <c r="D107" s="64">
        <v>0.73399999999999999</v>
      </c>
      <c r="E107" s="43">
        <v>87</v>
      </c>
      <c r="F107" s="64">
        <v>1.2869999999999999</v>
      </c>
      <c r="G107" s="43">
        <v>152</v>
      </c>
      <c r="H107" s="64">
        <v>1.4670000000000001</v>
      </c>
      <c r="I107" s="43">
        <v>174</v>
      </c>
      <c r="J107" s="64">
        <v>1.107</v>
      </c>
      <c r="K107" s="43">
        <v>131</v>
      </c>
      <c r="L107" s="64">
        <v>0.51100000000000001</v>
      </c>
      <c r="M107" s="44">
        <v>61</v>
      </c>
    </row>
    <row r="108" spans="1:14" x14ac:dyDescent="0.2">
      <c r="A108" s="42" t="s">
        <v>129</v>
      </c>
      <c r="B108" s="64">
        <v>0.19</v>
      </c>
      <c r="C108" s="43">
        <v>19</v>
      </c>
      <c r="D108" s="64">
        <v>0.80300000000000005</v>
      </c>
      <c r="E108" s="43">
        <v>81</v>
      </c>
      <c r="F108" s="64">
        <v>1.415</v>
      </c>
      <c r="G108" s="43">
        <v>143</v>
      </c>
      <c r="H108" s="64">
        <v>1.605</v>
      </c>
      <c r="I108" s="43">
        <v>162</v>
      </c>
      <c r="J108" s="64">
        <v>1.2250000000000001</v>
      </c>
      <c r="K108" s="43">
        <v>124</v>
      </c>
      <c r="L108" s="64">
        <v>0.56899999999999995</v>
      </c>
      <c r="M108" s="44">
        <v>58</v>
      </c>
    </row>
    <row r="109" spans="1:14" x14ac:dyDescent="0.2">
      <c r="A109" s="42" t="s">
        <v>130</v>
      </c>
      <c r="B109" s="64">
        <v>0.2</v>
      </c>
      <c r="C109" s="43">
        <v>17</v>
      </c>
      <c r="D109" s="64">
        <v>0.872</v>
      </c>
      <c r="E109" s="43">
        <v>76</v>
      </c>
      <c r="F109" s="64">
        <v>1.544</v>
      </c>
      <c r="G109" s="43">
        <v>134</v>
      </c>
      <c r="H109" s="64">
        <v>1.744</v>
      </c>
      <c r="I109" s="43">
        <v>151</v>
      </c>
      <c r="J109" s="64">
        <v>1.3440000000000001</v>
      </c>
      <c r="K109" s="43">
        <v>116</v>
      </c>
      <c r="L109" s="64">
        <v>0.626</v>
      </c>
      <c r="M109" s="44">
        <v>54</v>
      </c>
    </row>
    <row r="110" spans="1:14" x14ac:dyDescent="0.2">
      <c r="A110" s="42" t="s">
        <v>131</v>
      </c>
      <c r="B110" s="64">
        <v>0.21</v>
      </c>
      <c r="C110" s="43">
        <v>16</v>
      </c>
      <c r="D110" s="64">
        <v>0.93899999999999995</v>
      </c>
      <c r="E110" s="43">
        <v>70</v>
      </c>
      <c r="F110" s="64">
        <v>1.667</v>
      </c>
      <c r="G110" s="43">
        <v>124</v>
      </c>
      <c r="H110" s="64">
        <v>1.877</v>
      </c>
      <c r="I110" s="43">
        <v>140</v>
      </c>
      <c r="J110" s="64">
        <v>1.4570000000000001</v>
      </c>
      <c r="K110" s="43">
        <v>108</v>
      </c>
      <c r="L110" s="64">
        <v>0.67800000000000005</v>
      </c>
      <c r="M110" s="44">
        <v>50</v>
      </c>
    </row>
    <row r="111" spans="1:14" x14ac:dyDescent="0.2">
      <c r="A111" s="42" t="s">
        <v>132</v>
      </c>
      <c r="B111" s="64">
        <v>0.22</v>
      </c>
      <c r="C111" s="43">
        <v>14</v>
      </c>
      <c r="D111" s="64">
        <v>1.008</v>
      </c>
      <c r="E111" s="43">
        <v>65</v>
      </c>
      <c r="F111" s="64">
        <v>1.7949999999999999</v>
      </c>
      <c r="G111" s="43">
        <v>115</v>
      </c>
      <c r="H111" s="64">
        <v>2.0150000000000001</v>
      </c>
      <c r="I111" s="43">
        <v>129</v>
      </c>
      <c r="J111" s="64">
        <v>1.575</v>
      </c>
      <c r="K111" s="43">
        <v>101</v>
      </c>
      <c r="L111" s="64">
        <v>0.73399999999999999</v>
      </c>
      <c r="M111" s="44">
        <v>47</v>
      </c>
      <c r="N111" s="47"/>
    </row>
    <row r="112" spans="1:14" ht="12.75" customHeight="1" x14ac:dyDescent="0.2">
      <c r="A112" s="42" t="s">
        <v>133</v>
      </c>
      <c r="B112" s="64">
        <v>4.5999999999999999E-2</v>
      </c>
      <c r="C112" s="43">
        <v>60</v>
      </c>
      <c r="D112" s="64">
        <v>0.16400000000000001</v>
      </c>
      <c r="E112" s="43">
        <v>215</v>
      </c>
      <c r="F112" s="64">
        <v>0.28199999999999997</v>
      </c>
      <c r="G112" s="43">
        <v>369</v>
      </c>
      <c r="H112" s="64">
        <v>0.32800000000000001</v>
      </c>
      <c r="I112" s="43">
        <v>429</v>
      </c>
      <c r="J112" s="64">
        <v>0.23599999999999999</v>
      </c>
      <c r="K112" s="43">
        <v>309</v>
      </c>
      <c r="L112" s="64">
        <v>0.106</v>
      </c>
      <c r="M112" s="44">
        <v>139</v>
      </c>
      <c r="N112" s="47"/>
    </row>
    <row r="113" spans="1:19" x14ac:dyDescent="0.2">
      <c r="A113" s="24" t="s">
        <v>134</v>
      </c>
      <c r="B113" s="64">
        <f>+H113/4*1</f>
        <v>0.1</v>
      </c>
      <c r="C113" s="58">
        <f>+B113/N113*1000000</f>
        <v>27.777777777777779</v>
      </c>
      <c r="D113" s="64">
        <f>+H113/4*2</f>
        <v>0.2</v>
      </c>
      <c r="E113" s="58">
        <f>+D113/N113*1000000</f>
        <v>55.555555555555557</v>
      </c>
      <c r="F113" s="64">
        <f>+H113/4*3</f>
        <v>0.30000000000000004</v>
      </c>
      <c r="G113" s="58">
        <f>+F113/N113*1000000</f>
        <v>83.333333333333343</v>
      </c>
      <c r="H113" s="64">
        <f>+O113*4/1000</f>
        <v>0.4</v>
      </c>
      <c r="I113" s="58">
        <f>+H113/N113*1000000</f>
        <v>111.11111111111111</v>
      </c>
      <c r="J113" s="68" t="s">
        <v>490</v>
      </c>
      <c r="K113" s="59" t="s">
        <v>490</v>
      </c>
      <c r="L113" s="68" t="s">
        <v>490</v>
      </c>
      <c r="M113" s="59" t="s">
        <v>490</v>
      </c>
      <c r="N113" s="24">
        <f>+R113+S113</f>
        <v>3600</v>
      </c>
      <c r="O113" s="24">
        <v>100</v>
      </c>
      <c r="P113" s="24">
        <v>100</v>
      </c>
      <c r="Q113" s="24">
        <v>10</v>
      </c>
      <c r="R113" s="24">
        <f t="shared" ref="R113:R125" si="10">SUM(+O113*Q113*2)</f>
        <v>2000</v>
      </c>
      <c r="S113" s="24">
        <f t="shared" ref="S113:S125" si="11">SUM(O113-2*Q113)*Q113*2</f>
        <v>1600</v>
      </c>
    </row>
    <row r="114" spans="1:19" x14ac:dyDescent="0.2">
      <c r="A114" s="24" t="s">
        <v>135</v>
      </c>
      <c r="B114" s="64">
        <f t="shared" ref="B114:B178" si="12">+H114/4*1</f>
        <v>0.1</v>
      </c>
      <c r="C114" s="58">
        <f>+B114/N114*1000000</f>
        <v>65.104166666666671</v>
      </c>
      <c r="D114" s="64">
        <f t="shared" ref="D114:D178" si="13">+H114/4*2</f>
        <v>0.2</v>
      </c>
      <c r="E114" s="58">
        <f>+D114/N114*1000000</f>
        <v>130.20833333333334</v>
      </c>
      <c r="F114" s="64">
        <f t="shared" ref="F114:F178" si="14">+H114/4*3</f>
        <v>0.30000000000000004</v>
      </c>
      <c r="G114" s="58">
        <f>+F114/N114*1000000</f>
        <v>195.31250000000003</v>
      </c>
      <c r="H114" s="64">
        <f t="shared" ref="H114:H177" si="15">+O114*4/1000</f>
        <v>0.4</v>
      </c>
      <c r="I114" s="58">
        <f t="shared" ref="I114:I115" si="16">+H114/N114*1000000</f>
        <v>260.41666666666669</v>
      </c>
      <c r="J114" s="68" t="s">
        <v>490</v>
      </c>
      <c r="K114" s="59" t="s">
        <v>490</v>
      </c>
      <c r="L114" s="68" t="s">
        <v>490</v>
      </c>
      <c r="M114" s="59" t="s">
        <v>490</v>
      </c>
      <c r="N114" s="24">
        <f t="shared" ref="N114:N177" si="17">+R114+S114</f>
        <v>1536</v>
      </c>
      <c r="O114" s="24">
        <v>100</v>
      </c>
      <c r="P114" s="24">
        <v>100</v>
      </c>
      <c r="Q114" s="24">
        <v>4</v>
      </c>
      <c r="R114" s="24">
        <f t="shared" si="10"/>
        <v>800</v>
      </c>
      <c r="S114" s="24">
        <f t="shared" si="11"/>
        <v>736</v>
      </c>
    </row>
    <row r="115" spans="1:19" x14ac:dyDescent="0.2">
      <c r="A115" s="24" t="s">
        <v>136</v>
      </c>
      <c r="B115" s="64">
        <f t="shared" si="12"/>
        <v>0.1</v>
      </c>
      <c r="C115" s="58">
        <f t="shared" ref="C115:C179" si="18">+B115/N115*1000000</f>
        <v>52.631578947368425</v>
      </c>
      <c r="D115" s="64">
        <f t="shared" si="13"/>
        <v>0.2</v>
      </c>
      <c r="E115" s="58">
        <f t="shared" ref="E115:E179" si="19">+D115/N115*1000000</f>
        <v>105.26315789473685</v>
      </c>
      <c r="F115" s="64">
        <f t="shared" si="14"/>
        <v>0.30000000000000004</v>
      </c>
      <c r="G115" s="58">
        <f t="shared" ref="G115:G179" si="20">+F115/N115*1000000</f>
        <v>157.89473684210529</v>
      </c>
      <c r="H115" s="64">
        <f t="shared" si="15"/>
        <v>0.4</v>
      </c>
      <c r="I115" s="58">
        <f t="shared" si="16"/>
        <v>210.5263157894737</v>
      </c>
      <c r="J115" s="68" t="s">
        <v>490</v>
      </c>
      <c r="K115" s="59" t="s">
        <v>490</v>
      </c>
      <c r="L115" s="68" t="s">
        <v>490</v>
      </c>
      <c r="M115" s="59" t="s">
        <v>490</v>
      </c>
      <c r="N115" s="24">
        <f t="shared" si="17"/>
        <v>1900</v>
      </c>
      <c r="O115" s="24">
        <v>100</v>
      </c>
      <c r="P115" s="24">
        <v>100</v>
      </c>
      <c r="Q115" s="24">
        <v>5</v>
      </c>
      <c r="R115" s="24">
        <f t="shared" si="10"/>
        <v>1000</v>
      </c>
      <c r="S115" s="24">
        <f t="shared" si="11"/>
        <v>900</v>
      </c>
    </row>
    <row r="116" spans="1:19" x14ac:dyDescent="0.2">
      <c r="A116" s="24" t="s">
        <v>137</v>
      </c>
      <c r="B116" s="64">
        <f t="shared" si="12"/>
        <v>0.1</v>
      </c>
      <c r="C116" s="58">
        <f t="shared" si="18"/>
        <v>44.326241134751776</v>
      </c>
      <c r="D116" s="64">
        <f t="shared" si="13"/>
        <v>0.2</v>
      </c>
      <c r="E116" s="58">
        <f t="shared" si="19"/>
        <v>88.652482269503551</v>
      </c>
      <c r="F116" s="64">
        <f t="shared" si="14"/>
        <v>0.30000000000000004</v>
      </c>
      <c r="G116" s="58">
        <f t="shared" si="20"/>
        <v>132.97872340425536</v>
      </c>
      <c r="H116" s="64">
        <f t="shared" si="15"/>
        <v>0.4</v>
      </c>
      <c r="I116" s="58">
        <f t="shared" ref="I116:I179" si="21">+H116/N116*1000000</f>
        <v>177.3049645390071</v>
      </c>
      <c r="J116" s="68" t="s">
        <v>490</v>
      </c>
      <c r="K116" s="59" t="s">
        <v>490</v>
      </c>
      <c r="L116" s="68" t="s">
        <v>490</v>
      </c>
      <c r="M116" s="59" t="s">
        <v>490</v>
      </c>
      <c r="N116" s="24">
        <f t="shared" si="17"/>
        <v>2256</v>
      </c>
      <c r="O116" s="24">
        <v>100</v>
      </c>
      <c r="P116" s="24">
        <v>100</v>
      </c>
      <c r="Q116" s="24">
        <v>6</v>
      </c>
      <c r="R116" s="24">
        <f t="shared" si="10"/>
        <v>1200</v>
      </c>
      <c r="S116" s="24">
        <f t="shared" si="11"/>
        <v>1056</v>
      </c>
    </row>
    <row r="117" spans="1:19" s="48" customFormat="1" x14ac:dyDescent="0.2">
      <c r="A117" s="24" t="s">
        <v>138</v>
      </c>
      <c r="B117" s="64">
        <f t="shared" si="12"/>
        <v>0.1</v>
      </c>
      <c r="C117" s="58">
        <f>+B117/N117*1000000</f>
        <v>42.350629330351858</v>
      </c>
      <c r="D117" s="64">
        <f t="shared" si="13"/>
        <v>0.2</v>
      </c>
      <c r="E117" s="58">
        <f>+D117/N117*1000000</f>
        <v>84.701258660703715</v>
      </c>
      <c r="F117" s="64">
        <f t="shared" si="14"/>
        <v>0.30000000000000004</v>
      </c>
      <c r="G117" s="58">
        <f>+F117/N117*1000000</f>
        <v>127.05188799105557</v>
      </c>
      <c r="H117" s="64">
        <f t="shared" si="15"/>
        <v>0.4</v>
      </c>
      <c r="I117" s="58">
        <f>+H117/N117*1000000</f>
        <v>169.40251732140743</v>
      </c>
      <c r="J117" s="68" t="s">
        <v>490</v>
      </c>
      <c r="K117" s="59" t="s">
        <v>490</v>
      </c>
      <c r="L117" s="68" t="s">
        <v>490</v>
      </c>
      <c r="M117" s="59" t="s">
        <v>490</v>
      </c>
      <c r="N117" s="24">
        <f t="shared" si="17"/>
        <v>2361.2399999999998</v>
      </c>
      <c r="O117" s="24">
        <v>100</v>
      </c>
      <c r="P117" s="24">
        <v>100</v>
      </c>
      <c r="Q117" s="24">
        <v>6.3</v>
      </c>
      <c r="R117" s="24">
        <f t="shared" si="10"/>
        <v>1260</v>
      </c>
      <c r="S117" s="24">
        <f t="shared" si="11"/>
        <v>1101.24</v>
      </c>
    </row>
    <row r="118" spans="1:19" x14ac:dyDescent="0.2">
      <c r="A118" s="24" t="s">
        <v>139</v>
      </c>
      <c r="B118" s="64">
        <f t="shared" si="12"/>
        <v>0.1</v>
      </c>
      <c r="C118" s="58">
        <f t="shared" si="18"/>
        <v>33.967391304347828</v>
      </c>
      <c r="D118" s="64">
        <f t="shared" si="13"/>
        <v>0.2</v>
      </c>
      <c r="E118" s="58">
        <f t="shared" si="19"/>
        <v>67.934782608695656</v>
      </c>
      <c r="F118" s="64">
        <f t="shared" si="14"/>
        <v>0.30000000000000004</v>
      </c>
      <c r="G118" s="58">
        <f t="shared" si="20"/>
        <v>101.9021739130435</v>
      </c>
      <c r="H118" s="64">
        <f t="shared" si="15"/>
        <v>0.4</v>
      </c>
      <c r="I118" s="58">
        <f t="shared" si="21"/>
        <v>135.86956521739131</v>
      </c>
      <c r="J118" s="68" t="s">
        <v>490</v>
      </c>
      <c r="K118" s="59" t="s">
        <v>490</v>
      </c>
      <c r="L118" s="68" t="s">
        <v>490</v>
      </c>
      <c r="M118" s="59" t="s">
        <v>490</v>
      </c>
      <c r="N118" s="24">
        <f t="shared" si="17"/>
        <v>2944</v>
      </c>
      <c r="O118" s="24">
        <v>100</v>
      </c>
      <c r="P118" s="24">
        <v>100</v>
      </c>
      <c r="Q118" s="24">
        <v>8</v>
      </c>
      <c r="R118" s="24">
        <f t="shared" si="10"/>
        <v>1600</v>
      </c>
      <c r="S118" s="24">
        <f t="shared" si="11"/>
        <v>1344</v>
      </c>
    </row>
    <row r="119" spans="1:19" x14ac:dyDescent="0.2">
      <c r="A119" s="24" t="s">
        <v>140</v>
      </c>
      <c r="B119" s="64">
        <f t="shared" si="12"/>
        <v>0.12</v>
      </c>
      <c r="C119" s="58">
        <f t="shared" si="18"/>
        <v>27.272727272727273</v>
      </c>
      <c r="D119" s="64">
        <f t="shared" si="13"/>
        <v>0.24</v>
      </c>
      <c r="E119" s="58">
        <f t="shared" si="19"/>
        <v>54.545454545454547</v>
      </c>
      <c r="F119" s="64">
        <f t="shared" si="14"/>
        <v>0.36</v>
      </c>
      <c r="G119" s="58">
        <f t="shared" si="20"/>
        <v>81.818181818181813</v>
      </c>
      <c r="H119" s="64">
        <f t="shared" si="15"/>
        <v>0.48</v>
      </c>
      <c r="I119" s="58">
        <f t="shared" si="21"/>
        <v>109.09090909090909</v>
      </c>
      <c r="J119" s="68" t="s">
        <v>490</v>
      </c>
      <c r="K119" s="59" t="s">
        <v>490</v>
      </c>
      <c r="L119" s="68" t="s">
        <v>490</v>
      </c>
      <c r="M119" s="59" t="s">
        <v>490</v>
      </c>
      <c r="N119" s="24">
        <f t="shared" si="17"/>
        <v>4400</v>
      </c>
      <c r="O119" s="24">
        <v>120</v>
      </c>
      <c r="P119" s="24">
        <v>120</v>
      </c>
      <c r="Q119" s="24">
        <v>10</v>
      </c>
      <c r="R119" s="24">
        <f t="shared" si="10"/>
        <v>2400</v>
      </c>
      <c r="S119" s="24">
        <f t="shared" si="11"/>
        <v>2000</v>
      </c>
    </row>
    <row r="120" spans="1:19" x14ac:dyDescent="0.2">
      <c r="A120" s="24" t="s">
        <v>141</v>
      </c>
      <c r="B120" s="64">
        <f t="shared" si="12"/>
        <v>0.12</v>
      </c>
      <c r="C120" s="58">
        <f t="shared" si="18"/>
        <v>22.325581395348838</v>
      </c>
      <c r="D120" s="64">
        <f t="shared" si="13"/>
        <v>0.24</v>
      </c>
      <c r="E120" s="58">
        <f t="shared" si="19"/>
        <v>44.651162790697676</v>
      </c>
      <c r="F120" s="64">
        <f t="shared" si="14"/>
        <v>0.36</v>
      </c>
      <c r="G120" s="58">
        <f t="shared" si="20"/>
        <v>66.976744186046503</v>
      </c>
      <c r="H120" s="64">
        <f t="shared" si="15"/>
        <v>0.48</v>
      </c>
      <c r="I120" s="58">
        <f t="shared" si="21"/>
        <v>89.302325581395351</v>
      </c>
      <c r="J120" s="68" t="s">
        <v>490</v>
      </c>
      <c r="K120" s="59" t="s">
        <v>490</v>
      </c>
      <c r="L120" s="68" t="s">
        <v>490</v>
      </c>
      <c r="M120" s="59" t="s">
        <v>490</v>
      </c>
      <c r="N120" s="24">
        <f t="shared" si="17"/>
        <v>5375</v>
      </c>
      <c r="O120" s="24">
        <v>120</v>
      </c>
      <c r="P120" s="24">
        <v>120</v>
      </c>
      <c r="Q120" s="24">
        <v>12.5</v>
      </c>
      <c r="R120" s="24">
        <f t="shared" si="10"/>
        <v>3000</v>
      </c>
      <c r="S120" s="24">
        <f t="shared" si="11"/>
        <v>2375</v>
      </c>
    </row>
    <row r="121" spans="1:19" x14ac:dyDescent="0.2">
      <c r="A121" s="24" t="s">
        <v>142</v>
      </c>
      <c r="B121" s="64">
        <f t="shared" si="12"/>
        <v>0.12</v>
      </c>
      <c r="C121" s="58">
        <f>+B121/N121*1000000</f>
        <v>52.173913043478258</v>
      </c>
      <c r="D121" s="64">
        <f t="shared" si="13"/>
        <v>0.24</v>
      </c>
      <c r="E121" s="58">
        <f>+D121/N121*1000000</f>
        <v>104.34782608695652</v>
      </c>
      <c r="F121" s="64">
        <f t="shared" si="14"/>
        <v>0.36</v>
      </c>
      <c r="G121" s="58">
        <f>+F121/N121*1000000</f>
        <v>156.52173913043478</v>
      </c>
      <c r="H121" s="64">
        <f t="shared" si="15"/>
        <v>0.48</v>
      </c>
      <c r="I121" s="58">
        <f>+H121/N121*1000000</f>
        <v>208.69565217391303</v>
      </c>
      <c r="J121" s="68" t="s">
        <v>490</v>
      </c>
      <c r="K121" s="59" t="s">
        <v>490</v>
      </c>
      <c r="L121" s="68" t="s">
        <v>490</v>
      </c>
      <c r="M121" s="59" t="s">
        <v>490</v>
      </c>
      <c r="N121" s="24">
        <f t="shared" si="17"/>
        <v>2300</v>
      </c>
      <c r="O121" s="24">
        <v>120</v>
      </c>
      <c r="P121" s="24">
        <v>120</v>
      </c>
      <c r="Q121" s="24">
        <v>5</v>
      </c>
      <c r="R121" s="24">
        <f t="shared" si="10"/>
        <v>1200</v>
      </c>
      <c r="S121" s="24">
        <f t="shared" si="11"/>
        <v>1100</v>
      </c>
    </row>
    <row r="122" spans="1:19" x14ac:dyDescent="0.2">
      <c r="A122" s="24" t="s">
        <v>143</v>
      </c>
      <c r="B122" s="64">
        <f t="shared" si="12"/>
        <v>0.12</v>
      </c>
      <c r="C122" s="58">
        <f>+B122/N122*1000000</f>
        <v>47.63795156808257</v>
      </c>
      <c r="D122" s="64">
        <f t="shared" si="13"/>
        <v>0.24</v>
      </c>
      <c r="E122" s="58">
        <f>+D122/N122*1000000</f>
        <v>95.275903136165141</v>
      </c>
      <c r="F122" s="64">
        <f t="shared" si="14"/>
        <v>0.36</v>
      </c>
      <c r="G122" s="58">
        <f>+F122/N122*1000000</f>
        <v>142.91385470424771</v>
      </c>
      <c r="H122" s="64">
        <f t="shared" si="15"/>
        <v>0.48</v>
      </c>
      <c r="I122" s="58">
        <f>+H122/N122*1000000</f>
        <v>190.55180627233028</v>
      </c>
      <c r="J122" s="68" t="s">
        <v>490</v>
      </c>
      <c r="K122" s="59" t="s">
        <v>490</v>
      </c>
      <c r="L122" s="68" t="s">
        <v>490</v>
      </c>
      <c r="M122" s="59" t="s">
        <v>490</v>
      </c>
      <c r="N122" s="24">
        <f t="shared" si="17"/>
        <v>2519</v>
      </c>
      <c r="O122" s="24">
        <v>120</v>
      </c>
      <c r="P122" s="24">
        <v>120</v>
      </c>
      <c r="Q122" s="24">
        <v>5.5</v>
      </c>
      <c r="R122" s="24">
        <f t="shared" si="10"/>
        <v>1320</v>
      </c>
      <c r="S122" s="24">
        <f t="shared" si="11"/>
        <v>1199</v>
      </c>
    </row>
    <row r="123" spans="1:19" x14ac:dyDescent="0.2">
      <c r="A123" s="24" t="s">
        <v>144</v>
      </c>
      <c r="B123" s="64">
        <f t="shared" si="12"/>
        <v>0.12</v>
      </c>
      <c r="C123" s="58">
        <f>+B123/N123*1000000</f>
        <v>43.859649122807014</v>
      </c>
      <c r="D123" s="64">
        <f t="shared" si="13"/>
        <v>0.24</v>
      </c>
      <c r="E123" s="58">
        <f>+D123/N123*1000000</f>
        <v>87.719298245614027</v>
      </c>
      <c r="F123" s="64">
        <f t="shared" si="14"/>
        <v>0.36</v>
      </c>
      <c r="G123" s="58">
        <f>+F123/N123*1000000</f>
        <v>131.57894736842104</v>
      </c>
      <c r="H123" s="64">
        <f t="shared" si="15"/>
        <v>0.48</v>
      </c>
      <c r="I123" s="58">
        <f>+H123/N123*1000000</f>
        <v>175.43859649122805</v>
      </c>
      <c r="J123" s="68" t="s">
        <v>490</v>
      </c>
      <c r="K123" s="59" t="s">
        <v>490</v>
      </c>
      <c r="L123" s="68" t="s">
        <v>490</v>
      </c>
      <c r="M123" s="59" t="s">
        <v>490</v>
      </c>
      <c r="N123" s="24">
        <f t="shared" si="17"/>
        <v>2736</v>
      </c>
      <c r="O123" s="24">
        <v>120</v>
      </c>
      <c r="P123" s="24">
        <v>120</v>
      </c>
      <c r="Q123" s="24">
        <v>6</v>
      </c>
      <c r="R123" s="24">
        <f t="shared" si="10"/>
        <v>1440</v>
      </c>
      <c r="S123" s="24">
        <f t="shared" si="11"/>
        <v>1296</v>
      </c>
    </row>
    <row r="124" spans="1:19" x14ac:dyDescent="0.2">
      <c r="A124" s="24" t="s">
        <v>145</v>
      </c>
      <c r="B124" s="64">
        <f t="shared" si="12"/>
        <v>0.12</v>
      </c>
      <c r="C124" s="58">
        <f t="shared" si="18"/>
        <v>41.881308372073541</v>
      </c>
      <c r="D124" s="64">
        <f t="shared" si="13"/>
        <v>0.24</v>
      </c>
      <c r="E124" s="58">
        <f t="shared" si="19"/>
        <v>83.762616744147081</v>
      </c>
      <c r="F124" s="64">
        <f t="shared" si="14"/>
        <v>0.36</v>
      </c>
      <c r="G124" s="58">
        <f t="shared" si="20"/>
        <v>125.64392511622063</v>
      </c>
      <c r="H124" s="64">
        <f t="shared" si="15"/>
        <v>0.48</v>
      </c>
      <c r="I124" s="58">
        <f t="shared" si="21"/>
        <v>167.52523348829416</v>
      </c>
      <c r="J124" s="68" t="s">
        <v>490</v>
      </c>
      <c r="K124" s="59" t="s">
        <v>490</v>
      </c>
      <c r="L124" s="68" t="s">
        <v>490</v>
      </c>
      <c r="M124" s="59" t="s">
        <v>490</v>
      </c>
      <c r="N124" s="24">
        <f t="shared" si="17"/>
        <v>2865.24</v>
      </c>
      <c r="O124" s="24">
        <v>120</v>
      </c>
      <c r="P124" s="24">
        <v>120</v>
      </c>
      <c r="Q124" s="24">
        <v>6.3</v>
      </c>
      <c r="R124" s="24">
        <f t="shared" si="10"/>
        <v>1512</v>
      </c>
      <c r="S124" s="24">
        <f t="shared" si="11"/>
        <v>1353.24</v>
      </c>
    </row>
    <row r="125" spans="1:19" x14ac:dyDescent="0.2">
      <c r="A125" s="24" t="s">
        <v>146</v>
      </c>
      <c r="B125" s="64">
        <f t="shared" si="12"/>
        <v>0.12</v>
      </c>
      <c r="C125" s="58">
        <f>+B125/N125*1000000</f>
        <v>33.482142857142861</v>
      </c>
      <c r="D125" s="64">
        <f t="shared" si="13"/>
        <v>0.24</v>
      </c>
      <c r="E125" s="58">
        <f>+D125/N125*1000000</f>
        <v>66.964285714285722</v>
      </c>
      <c r="F125" s="64">
        <f t="shared" si="14"/>
        <v>0.36</v>
      </c>
      <c r="G125" s="58">
        <f>+F125/N125*1000000</f>
        <v>100.44642857142857</v>
      </c>
      <c r="H125" s="64">
        <f t="shared" si="15"/>
        <v>0.48</v>
      </c>
      <c r="I125" s="58">
        <f>+H125/N125*1000000</f>
        <v>133.92857142857144</v>
      </c>
      <c r="J125" s="68" t="s">
        <v>490</v>
      </c>
      <c r="K125" s="59" t="s">
        <v>490</v>
      </c>
      <c r="L125" s="68" t="s">
        <v>490</v>
      </c>
      <c r="M125" s="59" t="s">
        <v>490</v>
      </c>
      <c r="N125" s="24">
        <f t="shared" si="17"/>
        <v>3584</v>
      </c>
      <c r="O125" s="24">
        <v>120</v>
      </c>
      <c r="P125" s="24">
        <v>120</v>
      </c>
      <c r="Q125" s="24">
        <v>8</v>
      </c>
      <c r="R125" s="24">
        <f t="shared" si="10"/>
        <v>1920</v>
      </c>
      <c r="S125" s="24">
        <f t="shared" si="11"/>
        <v>1664</v>
      </c>
    </row>
    <row r="126" spans="1:19" s="48" customFormat="1" x14ac:dyDescent="0.2">
      <c r="A126" s="24" t="s">
        <v>147</v>
      </c>
      <c r="B126" s="64">
        <f t="shared" si="12"/>
        <v>0.14000000000000001</v>
      </c>
      <c r="C126" s="58">
        <f t="shared" si="18"/>
        <v>26.923076923076927</v>
      </c>
      <c r="D126" s="64">
        <f t="shared" si="13"/>
        <v>0.28000000000000003</v>
      </c>
      <c r="E126" s="58">
        <f t="shared" si="19"/>
        <v>53.846153846153854</v>
      </c>
      <c r="F126" s="64">
        <f t="shared" si="14"/>
        <v>0.42000000000000004</v>
      </c>
      <c r="G126" s="58">
        <f t="shared" si="20"/>
        <v>80.769230769230774</v>
      </c>
      <c r="H126" s="64">
        <f t="shared" si="15"/>
        <v>0.56000000000000005</v>
      </c>
      <c r="I126" s="58">
        <f t="shared" si="21"/>
        <v>107.69230769230771</v>
      </c>
      <c r="J126" s="68" t="s">
        <v>490</v>
      </c>
      <c r="K126" s="59" t="s">
        <v>490</v>
      </c>
      <c r="L126" s="68" t="s">
        <v>490</v>
      </c>
      <c r="M126" s="59" t="s">
        <v>490</v>
      </c>
      <c r="N126" s="24">
        <f t="shared" si="17"/>
        <v>5200</v>
      </c>
      <c r="O126" s="24">
        <v>140</v>
      </c>
      <c r="P126" s="24">
        <v>140</v>
      </c>
      <c r="Q126" s="24">
        <v>10</v>
      </c>
      <c r="R126" s="24">
        <f>SUM(+O126*Q126*2)</f>
        <v>2800</v>
      </c>
      <c r="S126" s="24">
        <f>SUM(O126-2*Q126)*Q126*2</f>
        <v>2400</v>
      </c>
    </row>
    <row r="127" spans="1:19" s="49" customFormat="1" x14ac:dyDescent="0.2">
      <c r="A127" s="24" t="s">
        <v>148</v>
      </c>
      <c r="B127" s="64">
        <f t="shared" si="12"/>
        <v>0.14000000000000001</v>
      </c>
      <c r="C127" s="58">
        <f t="shared" si="18"/>
        <v>21.960784313725494</v>
      </c>
      <c r="D127" s="64">
        <f t="shared" si="13"/>
        <v>0.28000000000000003</v>
      </c>
      <c r="E127" s="58">
        <f t="shared" si="19"/>
        <v>43.921568627450988</v>
      </c>
      <c r="F127" s="64">
        <f t="shared" si="14"/>
        <v>0.42000000000000004</v>
      </c>
      <c r="G127" s="58">
        <f t="shared" si="20"/>
        <v>65.882352941176478</v>
      </c>
      <c r="H127" s="64">
        <f t="shared" si="15"/>
        <v>0.56000000000000005</v>
      </c>
      <c r="I127" s="58">
        <f t="shared" si="21"/>
        <v>87.843137254901976</v>
      </c>
      <c r="J127" s="68" t="s">
        <v>490</v>
      </c>
      <c r="K127" s="59" t="s">
        <v>490</v>
      </c>
      <c r="L127" s="68" t="s">
        <v>490</v>
      </c>
      <c r="M127" s="59" t="s">
        <v>490</v>
      </c>
      <c r="N127" s="24">
        <f t="shared" si="17"/>
        <v>6375</v>
      </c>
      <c r="O127" s="24">
        <v>140</v>
      </c>
      <c r="P127" s="24">
        <v>140</v>
      </c>
      <c r="Q127" s="24">
        <v>12.5</v>
      </c>
      <c r="R127" s="24">
        <f>SUM(+O127*Q127*2)</f>
        <v>3500</v>
      </c>
      <c r="S127" s="24">
        <f t="shared" ref="S127:S128" si="22">SUM(O127-2*Q127)*Q127*2</f>
        <v>2875</v>
      </c>
    </row>
    <row r="128" spans="1:19" s="49" customFormat="1" x14ac:dyDescent="0.2">
      <c r="A128" s="24" t="s">
        <v>149</v>
      </c>
      <c r="B128" s="64">
        <f t="shared" si="12"/>
        <v>0.14000000000000001</v>
      </c>
      <c r="C128" s="58">
        <f t="shared" si="18"/>
        <v>17.641129032258068</v>
      </c>
      <c r="D128" s="64">
        <f t="shared" si="13"/>
        <v>0.28000000000000003</v>
      </c>
      <c r="E128" s="58">
        <f t="shared" si="19"/>
        <v>35.282258064516135</v>
      </c>
      <c r="F128" s="64">
        <f t="shared" si="14"/>
        <v>0.42000000000000004</v>
      </c>
      <c r="G128" s="58">
        <f t="shared" si="20"/>
        <v>52.923387096774199</v>
      </c>
      <c r="H128" s="64">
        <f t="shared" si="15"/>
        <v>0.56000000000000005</v>
      </c>
      <c r="I128" s="58">
        <f t="shared" si="21"/>
        <v>70.56451612903227</v>
      </c>
      <c r="J128" s="68" t="s">
        <v>490</v>
      </c>
      <c r="K128" s="59" t="s">
        <v>490</v>
      </c>
      <c r="L128" s="68" t="s">
        <v>490</v>
      </c>
      <c r="M128" s="59" t="s">
        <v>490</v>
      </c>
      <c r="N128" s="24">
        <f t="shared" si="17"/>
        <v>7936</v>
      </c>
      <c r="O128" s="24">
        <v>140</v>
      </c>
      <c r="P128" s="24">
        <v>140</v>
      </c>
      <c r="Q128" s="24">
        <v>16</v>
      </c>
      <c r="R128" s="24">
        <f>SUM(+O128*Q128*2)</f>
        <v>4480</v>
      </c>
      <c r="S128" s="24">
        <f t="shared" si="22"/>
        <v>3456</v>
      </c>
    </row>
    <row r="129" spans="1:19" x14ac:dyDescent="0.2">
      <c r="A129" s="24" t="s">
        <v>494</v>
      </c>
      <c r="B129" s="64">
        <f t="shared" ref="B129:B130" si="23">+H129/4*1</f>
        <v>0.14000000000000001</v>
      </c>
      <c r="C129" s="58">
        <f t="shared" ref="C129:C130" si="24">+B129/N129*1000000</f>
        <v>85.15815085158151</v>
      </c>
      <c r="D129" s="64">
        <f t="shared" ref="D129:D130" si="25">+H129/4*2</f>
        <v>0.28000000000000003</v>
      </c>
      <c r="E129" s="58">
        <f t="shared" ref="E129:E130" si="26">+D129/N129*1000000</f>
        <v>170.31630170316302</v>
      </c>
      <c r="F129" s="64">
        <f t="shared" ref="F129:F130" si="27">+H129/4*3</f>
        <v>0.42000000000000004</v>
      </c>
      <c r="G129" s="58">
        <f t="shared" ref="G129:G130" si="28">+F129/N129*1000000</f>
        <v>255.47445255474454</v>
      </c>
      <c r="H129" s="64">
        <f t="shared" si="15"/>
        <v>0.56000000000000005</v>
      </c>
      <c r="I129" s="58">
        <f t="shared" ref="I129:I130" si="29">+H129/N129*1000000</f>
        <v>340.63260340632604</v>
      </c>
      <c r="J129" s="68" t="s">
        <v>490</v>
      </c>
      <c r="K129" s="59" t="s">
        <v>490</v>
      </c>
      <c r="L129" s="68" t="s">
        <v>490</v>
      </c>
      <c r="M129" s="59" t="s">
        <v>490</v>
      </c>
      <c r="N129" s="24">
        <f t="shared" si="17"/>
        <v>1644</v>
      </c>
      <c r="O129" s="24">
        <v>140</v>
      </c>
      <c r="P129" s="24">
        <v>140</v>
      </c>
      <c r="Q129" s="24">
        <v>3</v>
      </c>
      <c r="R129" s="24">
        <f t="shared" ref="R129:R192" si="30">SUM(+O129*Q129*2)</f>
        <v>840</v>
      </c>
      <c r="S129" s="24">
        <f t="shared" ref="S129:S192" si="31">SUM(O129-2*Q129)*Q129*2</f>
        <v>804</v>
      </c>
    </row>
    <row r="130" spans="1:19" x14ac:dyDescent="0.2">
      <c r="A130" s="24" t="s">
        <v>495</v>
      </c>
      <c r="B130" s="64">
        <f t="shared" si="23"/>
        <v>0.14000000000000001</v>
      </c>
      <c r="C130" s="58">
        <f t="shared" si="24"/>
        <v>64.338235294117652</v>
      </c>
      <c r="D130" s="64">
        <f t="shared" si="25"/>
        <v>0.28000000000000003</v>
      </c>
      <c r="E130" s="58">
        <f t="shared" si="26"/>
        <v>128.6764705882353</v>
      </c>
      <c r="F130" s="64">
        <f t="shared" si="27"/>
        <v>0.42000000000000004</v>
      </c>
      <c r="G130" s="58">
        <f t="shared" si="28"/>
        <v>193.01470588235296</v>
      </c>
      <c r="H130" s="64">
        <f t="shared" si="15"/>
        <v>0.56000000000000005</v>
      </c>
      <c r="I130" s="58">
        <f t="shared" si="29"/>
        <v>257.35294117647061</v>
      </c>
      <c r="J130" s="68" t="s">
        <v>490</v>
      </c>
      <c r="K130" s="59" t="s">
        <v>490</v>
      </c>
      <c r="L130" s="68" t="s">
        <v>490</v>
      </c>
      <c r="M130" s="59" t="s">
        <v>490</v>
      </c>
      <c r="N130" s="24">
        <f t="shared" si="17"/>
        <v>2176</v>
      </c>
      <c r="O130" s="24">
        <v>140</v>
      </c>
      <c r="P130" s="24">
        <v>140</v>
      </c>
      <c r="Q130" s="24">
        <v>4</v>
      </c>
      <c r="R130" s="24">
        <f t="shared" si="30"/>
        <v>1120</v>
      </c>
      <c r="S130" s="24">
        <f t="shared" si="31"/>
        <v>1056</v>
      </c>
    </row>
    <row r="131" spans="1:19" x14ac:dyDescent="0.2">
      <c r="A131" s="24" t="s">
        <v>150</v>
      </c>
      <c r="B131" s="64">
        <f t="shared" si="12"/>
        <v>0.14000000000000001</v>
      </c>
      <c r="C131" s="58">
        <f t="shared" si="18"/>
        <v>51.851851851851855</v>
      </c>
      <c r="D131" s="64">
        <f t="shared" si="13"/>
        <v>0.28000000000000003</v>
      </c>
      <c r="E131" s="58">
        <f t="shared" si="19"/>
        <v>103.70370370370371</v>
      </c>
      <c r="F131" s="64">
        <f t="shared" si="14"/>
        <v>0.42000000000000004</v>
      </c>
      <c r="G131" s="58">
        <f t="shared" si="20"/>
        <v>155.55555555555557</v>
      </c>
      <c r="H131" s="64">
        <f t="shared" si="15"/>
        <v>0.56000000000000005</v>
      </c>
      <c r="I131" s="58">
        <f t="shared" si="21"/>
        <v>207.40740740740742</v>
      </c>
      <c r="J131" s="68" t="s">
        <v>490</v>
      </c>
      <c r="K131" s="59" t="s">
        <v>490</v>
      </c>
      <c r="L131" s="68" t="s">
        <v>490</v>
      </c>
      <c r="M131" s="59" t="s">
        <v>490</v>
      </c>
      <c r="N131" s="24">
        <f t="shared" si="17"/>
        <v>2700</v>
      </c>
      <c r="O131" s="24">
        <v>140</v>
      </c>
      <c r="P131" s="24">
        <v>140</v>
      </c>
      <c r="Q131" s="24">
        <v>5</v>
      </c>
      <c r="R131" s="24">
        <f t="shared" si="30"/>
        <v>1400</v>
      </c>
      <c r="S131" s="24">
        <f t="shared" si="31"/>
        <v>1300</v>
      </c>
    </row>
    <row r="132" spans="1:19" s="48" customFormat="1" x14ac:dyDescent="0.2">
      <c r="A132" s="24" t="s">
        <v>151</v>
      </c>
      <c r="B132" s="64">
        <f t="shared" si="12"/>
        <v>0.14000000000000001</v>
      </c>
      <c r="C132" s="58">
        <f t="shared" si="18"/>
        <v>46.502976190476197</v>
      </c>
      <c r="D132" s="64">
        <f t="shared" si="13"/>
        <v>0.28000000000000003</v>
      </c>
      <c r="E132" s="58">
        <f t="shared" si="19"/>
        <v>93.005952380952394</v>
      </c>
      <c r="F132" s="64">
        <f t="shared" si="14"/>
        <v>0.42000000000000004</v>
      </c>
      <c r="G132" s="58">
        <f t="shared" si="20"/>
        <v>139.50892857142858</v>
      </c>
      <c r="H132" s="64">
        <f t="shared" si="15"/>
        <v>0.56000000000000005</v>
      </c>
      <c r="I132" s="58">
        <f t="shared" si="21"/>
        <v>186.01190476190479</v>
      </c>
      <c r="J132" s="68" t="s">
        <v>490</v>
      </c>
      <c r="K132" s="59" t="s">
        <v>490</v>
      </c>
      <c r="L132" s="68" t="s">
        <v>490</v>
      </c>
      <c r="M132" s="59" t="s">
        <v>490</v>
      </c>
      <c r="N132" s="24">
        <f t="shared" si="17"/>
        <v>3010.56</v>
      </c>
      <c r="O132" s="24">
        <v>140</v>
      </c>
      <c r="P132" s="24">
        <v>140</v>
      </c>
      <c r="Q132" s="24">
        <v>5.6</v>
      </c>
      <c r="R132" s="24">
        <f t="shared" si="30"/>
        <v>1568</v>
      </c>
      <c r="S132" s="24">
        <f t="shared" si="31"/>
        <v>1442.56</v>
      </c>
    </row>
    <row r="133" spans="1:19" x14ac:dyDescent="0.2">
      <c r="A133" s="24" t="s">
        <v>152</v>
      </c>
      <c r="B133" s="64">
        <f t="shared" si="12"/>
        <v>0.14000000000000001</v>
      </c>
      <c r="C133" s="58">
        <f t="shared" si="18"/>
        <v>43.532338308457717</v>
      </c>
      <c r="D133" s="64">
        <f t="shared" si="13"/>
        <v>0.28000000000000003</v>
      </c>
      <c r="E133" s="58">
        <f t="shared" si="19"/>
        <v>87.064676616915435</v>
      </c>
      <c r="F133" s="64">
        <f t="shared" si="14"/>
        <v>0.42000000000000004</v>
      </c>
      <c r="G133" s="58">
        <f t="shared" si="20"/>
        <v>130.59701492537314</v>
      </c>
      <c r="H133" s="64">
        <f t="shared" si="15"/>
        <v>0.56000000000000005</v>
      </c>
      <c r="I133" s="58">
        <f t="shared" si="21"/>
        <v>174.12935323383087</v>
      </c>
      <c r="J133" s="68" t="s">
        <v>490</v>
      </c>
      <c r="K133" s="59" t="s">
        <v>490</v>
      </c>
      <c r="L133" s="68" t="s">
        <v>490</v>
      </c>
      <c r="M133" s="59" t="s">
        <v>490</v>
      </c>
      <c r="N133" s="24">
        <f t="shared" si="17"/>
        <v>3216</v>
      </c>
      <c r="O133" s="24">
        <v>140</v>
      </c>
      <c r="P133" s="24">
        <v>140</v>
      </c>
      <c r="Q133" s="24">
        <v>6</v>
      </c>
      <c r="R133" s="24">
        <f t="shared" si="30"/>
        <v>1680</v>
      </c>
      <c r="S133" s="24">
        <f t="shared" si="31"/>
        <v>1536</v>
      </c>
    </row>
    <row r="134" spans="1:19" x14ac:dyDescent="0.2">
      <c r="A134" s="24" t="s">
        <v>153</v>
      </c>
      <c r="B134" s="64">
        <f t="shared" si="12"/>
        <v>0.14000000000000001</v>
      </c>
      <c r="C134" s="58">
        <f t="shared" si="18"/>
        <v>41.552397573339988</v>
      </c>
      <c r="D134" s="64">
        <f t="shared" si="13"/>
        <v>0.28000000000000003</v>
      </c>
      <c r="E134" s="58">
        <f t="shared" si="19"/>
        <v>83.104795146679976</v>
      </c>
      <c r="F134" s="64">
        <f t="shared" si="14"/>
        <v>0.42000000000000004</v>
      </c>
      <c r="G134" s="58">
        <f t="shared" si="20"/>
        <v>124.65719272001998</v>
      </c>
      <c r="H134" s="64">
        <f t="shared" si="15"/>
        <v>0.56000000000000005</v>
      </c>
      <c r="I134" s="58">
        <f t="shared" si="21"/>
        <v>166.20959029335995</v>
      </c>
      <c r="J134" s="68" t="s">
        <v>490</v>
      </c>
      <c r="K134" s="59" t="s">
        <v>490</v>
      </c>
      <c r="L134" s="68" t="s">
        <v>490</v>
      </c>
      <c r="M134" s="59" t="s">
        <v>490</v>
      </c>
      <c r="N134" s="24">
        <f t="shared" si="17"/>
        <v>3369.24</v>
      </c>
      <c r="O134" s="24">
        <v>140</v>
      </c>
      <c r="P134" s="24">
        <v>140</v>
      </c>
      <c r="Q134" s="24">
        <v>6.3</v>
      </c>
      <c r="R134" s="24">
        <f t="shared" si="30"/>
        <v>1764</v>
      </c>
      <c r="S134" s="24">
        <f t="shared" si="31"/>
        <v>1605.24</v>
      </c>
    </row>
    <row r="135" spans="1:19" x14ac:dyDescent="0.2">
      <c r="A135" s="24" t="s">
        <v>154</v>
      </c>
      <c r="B135" s="64">
        <f t="shared" si="12"/>
        <v>0.14000000000000001</v>
      </c>
      <c r="C135" s="58">
        <f t="shared" si="18"/>
        <v>33.143939393939398</v>
      </c>
      <c r="D135" s="64">
        <f t="shared" si="13"/>
        <v>0.28000000000000003</v>
      </c>
      <c r="E135" s="58">
        <f t="shared" si="19"/>
        <v>66.287878787878796</v>
      </c>
      <c r="F135" s="64">
        <f t="shared" si="14"/>
        <v>0.42000000000000004</v>
      </c>
      <c r="G135" s="58">
        <f t="shared" si="20"/>
        <v>99.431818181818187</v>
      </c>
      <c r="H135" s="64">
        <f t="shared" si="15"/>
        <v>0.56000000000000005</v>
      </c>
      <c r="I135" s="58">
        <f t="shared" si="21"/>
        <v>132.57575757575759</v>
      </c>
      <c r="J135" s="68" t="s">
        <v>490</v>
      </c>
      <c r="K135" s="59" t="s">
        <v>490</v>
      </c>
      <c r="L135" s="68" t="s">
        <v>490</v>
      </c>
      <c r="M135" s="59" t="s">
        <v>490</v>
      </c>
      <c r="N135" s="24">
        <f t="shared" si="17"/>
        <v>4224</v>
      </c>
      <c r="O135" s="24">
        <v>140</v>
      </c>
      <c r="P135" s="24">
        <v>140</v>
      </c>
      <c r="Q135" s="24">
        <v>8</v>
      </c>
      <c r="R135" s="24">
        <f t="shared" si="30"/>
        <v>2240</v>
      </c>
      <c r="S135" s="24">
        <f t="shared" si="31"/>
        <v>1984</v>
      </c>
    </row>
    <row r="136" spans="1:19" x14ac:dyDescent="0.2">
      <c r="A136" s="24" t="s">
        <v>155</v>
      </c>
      <c r="B136" s="64">
        <f t="shared" si="12"/>
        <v>0.15</v>
      </c>
      <c r="C136" s="58">
        <f t="shared" si="18"/>
        <v>26.785714285714285</v>
      </c>
      <c r="D136" s="64">
        <f t="shared" si="13"/>
        <v>0.3</v>
      </c>
      <c r="E136" s="58">
        <f t="shared" si="19"/>
        <v>53.571428571428569</v>
      </c>
      <c r="F136" s="64">
        <f t="shared" si="14"/>
        <v>0.44999999999999996</v>
      </c>
      <c r="G136" s="58">
        <f t="shared" si="20"/>
        <v>80.357142857142847</v>
      </c>
      <c r="H136" s="64">
        <f t="shared" si="15"/>
        <v>0.6</v>
      </c>
      <c r="I136" s="58">
        <f t="shared" si="21"/>
        <v>107.14285714285714</v>
      </c>
      <c r="J136" s="68" t="s">
        <v>490</v>
      </c>
      <c r="K136" s="59" t="s">
        <v>490</v>
      </c>
      <c r="L136" s="68" t="s">
        <v>490</v>
      </c>
      <c r="M136" s="59" t="s">
        <v>490</v>
      </c>
      <c r="N136" s="24">
        <f t="shared" si="17"/>
        <v>5600</v>
      </c>
      <c r="O136" s="24">
        <v>150</v>
      </c>
      <c r="P136" s="24">
        <v>150</v>
      </c>
      <c r="Q136" s="24">
        <v>10</v>
      </c>
      <c r="R136" s="24">
        <f t="shared" si="30"/>
        <v>3000</v>
      </c>
      <c r="S136" s="24">
        <f t="shared" si="31"/>
        <v>2600</v>
      </c>
    </row>
    <row r="137" spans="1:19" x14ac:dyDescent="0.2">
      <c r="A137" s="24" t="s">
        <v>156</v>
      </c>
      <c r="B137" s="64">
        <f t="shared" si="12"/>
        <v>0.15</v>
      </c>
      <c r="C137" s="58">
        <f t="shared" si="18"/>
        <v>21.818181818181817</v>
      </c>
      <c r="D137" s="64">
        <f t="shared" si="13"/>
        <v>0.3</v>
      </c>
      <c r="E137" s="58">
        <f t="shared" si="19"/>
        <v>43.636363636363633</v>
      </c>
      <c r="F137" s="64">
        <f t="shared" si="14"/>
        <v>0.44999999999999996</v>
      </c>
      <c r="G137" s="58">
        <f t="shared" si="20"/>
        <v>65.454545454545453</v>
      </c>
      <c r="H137" s="64">
        <f t="shared" si="15"/>
        <v>0.6</v>
      </c>
      <c r="I137" s="58">
        <f t="shared" si="21"/>
        <v>87.272727272727266</v>
      </c>
      <c r="J137" s="68" t="s">
        <v>490</v>
      </c>
      <c r="K137" s="59" t="s">
        <v>490</v>
      </c>
      <c r="L137" s="68" t="s">
        <v>490</v>
      </c>
      <c r="M137" s="59" t="s">
        <v>490</v>
      </c>
      <c r="N137" s="24">
        <f t="shared" si="17"/>
        <v>6875</v>
      </c>
      <c r="O137" s="24">
        <v>150</v>
      </c>
      <c r="P137" s="24">
        <v>150</v>
      </c>
      <c r="Q137" s="24">
        <v>12.5</v>
      </c>
      <c r="R137" s="24">
        <f t="shared" si="30"/>
        <v>3750</v>
      </c>
      <c r="S137" s="24">
        <f t="shared" si="31"/>
        <v>3125</v>
      </c>
    </row>
    <row r="138" spans="1:19" x14ac:dyDescent="0.2">
      <c r="A138" s="24" t="s">
        <v>157</v>
      </c>
      <c r="B138" s="64">
        <f t="shared" si="12"/>
        <v>0.15</v>
      </c>
      <c r="C138" s="58">
        <f t="shared" si="18"/>
        <v>17.490671641791046</v>
      </c>
      <c r="D138" s="64">
        <f t="shared" si="13"/>
        <v>0.3</v>
      </c>
      <c r="E138" s="58">
        <f t="shared" si="19"/>
        <v>34.981343283582092</v>
      </c>
      <c r="F138" s="64">
        <f t="shared" si="14"/>
        <v>0.44999999999999996</v>
      </c>
      <c r="G138" s="58">
        <f t="shared" si="20"/>
        <v>52.472014925373131</v>
      </c>
      <c r="H138" s="64">
        <f t="shared" si="15"/>
        <v>0.6</v>
      </c>
      <c r="I138" s="58">
        <f t="shared" si="21"/>
        <v>69.962686567164184</v>
      </c>
      <c r="J138" s="68" t="s">
        <v>490</v>
      </c>
      <c r="K138" s="59" t="s">
        <v>490</v>
      </c>
      <c r="L138" s="68" t="s">
        <v>490</v>
      </c>
      <c r="M138" s="59" t="s">
        <v>490</v>
      </c>
      <c r="N138" s="24">
        <f t="shared" si="17"/>
        <v>8576</v>
      </c>
      <c r="O138" s="24">
        <v>150</v>
      </c>
      <c r="P138" s="24">
        <v>150</v>
      </c>
      <c r="Q138" s="24">
        <v>16</v>
      </c>
      <c r="R138" s="24">
        <f t="shared" si="30"/>
        <v>4800</v>
      </c>
      <c r="S138" s="24">
        <f t="shared" si="31"/>
        <v>3776</v>
      </c>
    </row>
    <row r="139" spans="1:19" x14ac:dyDescent="0.2">
      <c r="A139" s="24" t="s">
        <v>158</v>
      </c>
      <c r="B139" s="64">
        <f t="shared" si="12"/>
        <v>0.15</v>
      </c>
      <c r="C139" s="58">
        <f>+B139/N139*1000000</f>
        <v>51.724137931034484</v>
      </c>
      <c r="D139" s="64">
        <f t="shared" si="13"/>
        <v>0.3</v>
      </c>
      <c r="E139" s="58">
        <f>+D139/N139*1000000</f>
        <v>103.44827586206897</v>
      </c>
      <c r="F139" s="64">
        <f t="shared" si="14"/>
        <v>0.44999999999999996</v>
      </c>
      <c r="G139" s="58">
        <f>+F139/N139*1000000</f>
        <v>155.17241379310343</v>
      </c>
      <c r="H139" s="64">
        <f t="shared" si="15"/>
        <v>0.6</v>
      </c>
      <c r="I139" s="58">
        <f>+H139/N139*1000000</f>
        <v>206.89655172413794</v>
      </c>
      <c r="J139" s="68" t="s">
        <v>490</v>
      </c>
      <c r="K139" s="59" t="s">
        <v>490</v>
      </c>
      <c r="L139" s="68" t="s">
        <v>490</v>
      </c>
      <c r="M139" s="59" t="s">
        <v>490</v>
      </c>
      <c r="N139" s="24">
        <f t="shared" si="17"/>
        <v>2900</v>
      </c>
      <c r="O139" s="24">
        <v>150</v>
      </c>
      <c r="P139" s="24">
        <v>150</v>
      </c>
      <c r="Q139" s="24">
        <v>5</v>
      </c>
      <c r="R139" s="24">
        <f t="shared" si="30"/>
        <v>1500</v>
      </c>
      <c r="S139" s="24">
        <f t="shared" si="31"/>
        <v>1400</v>
      </c>
    </row>
    <row r="140" spans="1:19" x14ac:dyDescent="0.2">
      <c r="A140" s="24" t="s">
        <v>159</v>
      </c>
      <c r="B140" s="64">
        <f t="shared" si="12"/>
        <v>0.15</v>
      </c>
      <c r="C140" s="58">
        <f t="shared" si="18"/>
        <v>46.374159081915309</v>
      </c>
      <c r="D140" s="64">
        <f t="shared" si="13"/>
        <v>0.3</v>
      </c>
      <c r="E140" s="58">
        <f t="shared" si="19"/>
        <v>92.748318163830618</v>
      </c>
      <c r="F140" s="64">
        <f t="shared" si="14"/>
        <v>0.44999999999999996</v>
      </c>
      <c r="G140" s="58">
        <f t="shared" si="20"/>
        <v>139.12247724574593</v>
      </c>
      <c r="H140" s="64">
        <f t="shared" si="15"/>
        <v>0.6</v>
      </c>
      <c r="I140" s="58">
        <f t="shared" si="21"/>
        <v>185.49663632766124</v>
      </c>
      <c r="J140" s="68" t="s">
        <v>490</v>
      </c>
      <c r="K140" s="59" t="s">
        <v>490</v>
      </c>
      <c r="L140" s="68" t="s">
        <v>490</v>
      </c>
      <c r="M140" s="59" t="s">
        <v>490</v>
      </c>
      <c r="N140" s="24">
        <f t="shared" si="17"/>
        <v>3234.56</v>
      </c>
      <c r="O140" s="24">
        <v>150</v>
      </c>
      <c r="P140" s="24">
        <v>150</v>
      </c>
      <c r="Q140" s="24">
        <v>5.6</v>
      </c>
      <c r="R140" s="24">
        <f t="shared" si="30"/>
        <v>1680</v>
      </c>
      <c r="S140" s="24">
        <f t="shared" si="31"/>
        <v>1554.56</v>
      </c>
    </row>
    <row r="141" spans="1:19" x14ac:dyDescent="0.2">
      <c r="A141" s="24" t="s">
        <v>160</v>
      </c>
      <c r="B141" s="64">
        <f t="shared" si="12"/>
        <v>0.15</v>
      </c>
      <c r="C141" s="58">
        <f>+B141/N141*1000000</f>
        <v>43.402777777777779</v>
      </c>
      <c r="D141" s="64">
        <f t="shared" si="13"/>
        <v>0.3</v>
      </c>
      <c r="E141" s="58">
        <f>+D141/N141*1000000</f>
        <v>86.805555555555557</v>
      </c>
      <c r="F141" s="64">
        <f t="shared" si="14"/>
        <v>0.44999999999999996</v>
      </c>
      <c r="G141" s="58">
        <f>+F141/N141*1000000</f>
        <v>130.20833333333334</v>
      </c>
      <c r="H141" s="64">
        <f t="shared" si="15"/>
        <v>0.6</v>
      </c>
      <c r="I141" s="58">
        <f>+H141/N141*1000000</f>
        <v>173.61111111111111</v>
      </c>
      <c r="J141" s="68" t="s">
        <v>490</v>
      </c>
      <c r="K141" s="59" t="s">
        <v>490</v>
      </c>
      <c r="L141" s="68" t="s">
        <v>490</v>
      </c>
      <c r="M141" s="59" t="s">
        <v>490</v>
      </c>
      <c r="N141" s="24">
        <f t="shared" si="17"/>
        <v>3456</v>
      </c>
      <c r="O141" s="24">
        <v>150</v>
      </c>
      <c r="P141" s="24">
        <v>150</v>
      </c>
      <c r="Q141" s="24">
        <v>6</v>
      </c>
      <c r="R141" s="24">
        <f t="shared" si="30"/>
        <v>1800</v>
      </c>
      <c r="S141" s="24">
        <f t="shared" si="31"/>
        <v>1656</v>
      </c>
    </row>
    <row r="142" spans="1:19" x14ac:dyDescent="0.2">
      <c r="A142" s="24" t="s">
        <v>161</v>
      </c>
      <c r="B142" s="64">
        <f t="shared" si="12"/>
        <v>0.15</v>
      </c>
      <c r="C142" s="58">
        <f>+B142/N142*1000000</f>
        <v>41.422275242734536</v>
      </c>
      <c r="D142" s="64">
        <f t="shared" si="13"/>
        <v>0.3</v>
      </c>
      <c r="E142" s="58">
        <f>+D142/N142*1000000</f>
        <v>82.844550485469071</v>
      </c>
      <c r="F142" s="64">
        <f t="shared" si="14"/>
        <v>0.44999999999999996</v>
      </c>
      <c r="G142" s="58">
        <f>+F142/N142*1000000</f>
        <v>124.2668257282036</v>
      </c>
      <c r="H142" s="64">
        <f t="shared" si="15"/>
        <v>0.6</v>
      </c>
      <c r="I142" s="58">
        <f>+H142/N142*1000000</f>
        <v>165.68910097093814</v>
      </c>
      <c r="J142" s="68" t="s">
        <v>490</v>
      </c>
      <c r="K142" s="59" t="s">
        <v>490</v>
      </c>
      <c r="L142" s="68" t="s">
        <v>490</v>
      </c>
      <c r="M142" s="59" t="s">
        <v>490</v>
      </c>
      <c r="N142" s="24">
        <f t="shared" si="17"/>
        <v>3621.24</v>
      </c>
      <c r="O142" s="24">
        <v>150</v>
      </c>
      <c r="P142" s="24">
        <v>150</v>
      </c>
      <c r="Q142" s="24">
        <v>6.3</v>
      </c>
      <c r="R142" s="24">
        <f t="shared" si="30"/>
        <v>1890</v>
      </c>
      <c r="S142" s="24">
        <f t="shared" si="31"/>
        <v>1731.24</v>
      </c>
    </row>
    <row r="143" spans="1:19" x14ac:dyDescent="0.2">
      <c r="A143" s="24" t="s">
        <v>162</v>
      </c>
      <c r="B143" s="64">
        <f t="shared" si="12"/>
        <v>0.15</v>
      </c>
      <c r="C143" s="58">
        <f t="shared" si="18"/>
        <v>33.010563380281688</v>
      </c>
      <c r="D143" s="64">
        <f t="shared" si="13"/>
        <v>0.3</v>
      </c>
      <c r="E143" s="58">
        <f t="shared" si="19"/>
        <v>66.021126760563376</v>
      </c>
      <c r="F143" s="64">
        <f t="shared" si="14"/>
        <v>0.44999999999999996</v>
      </c>
      <c r="G143" s="58">
        <f t="shared" si="20"/>
        <v>99.031690140845058</v>
      </c>
      <c r="H143" s="64">
        <f t="shared" si="15"/>
        <v>0.6</v>
      </c>
      <c r="I143" s="58">
        <f t="shared" si="21"/>
        <v>132.04225352112675</v>
      </c>
      <c r="J143" s="68" t="s">
        <v>490</v>
      </c>
      <c r="K143" s="59" t="s">
        <v>490</v>
      </c>
      <c r="L143" s="68" t="s">
        <v>490</v>
      </c>
      <c r="M143" s="59" t="s">
        <v>490</v>
      </c>
      <c r="N143" s="24">
        <f t="shared" si="17"/>
        <v>4544</v>
      </c>
      <c r="O143" s="24">
        <v>150</v>
      </c>
      <c r="P143" s="24">
        <v>150</v>
      </c>
      <c r="Q143" s="24">
        <v>8</v>
      </c>
      <c r="R143" s="24">
        <f t="shared" si="30"/>
        <v>2400</v>
      </c>
      <c r="S143" s="24">
        <f t="shared" si="31"/>
        <v>2144</v>
      </c>
    </row>
    <row r="144" spans="1:19" x14ac:dyDescent="0.2">
      <c r="A144" s="60" t="s">
        <v>163</v>
      </c>
      <c r="B144" s="64">
        <f t="shared" si="12"/>
        <v>0.16</v>
      </c>
      <c r="C144" s="58">
        <f>+CEILING((B144/$N144)*10000,1)</f>
        <v>1</v>
      </c>
      <c r="D144" s="64">
        <f t="shared" si="13"/>
        <v>0.32</v>
      </c>
      <c r="E144" s="58">
        <f>+CEILING((D144/$N144)*10000,1)</f>
        <v>1</v>
      </c>
      <c r="F144" s="64">
        <f t="shared" si="14"/>
        <v>0.48</v>
      </c>
      <c r="G144" s="58">
        <f>+CEILING((F144/$N144)*10000,1)</f>
        <v>1</v>
      </c>
      <c r="H144" s="64">
        <f t="shared" si="15"/>
        <v>0.64</v>
      </c>
      <c r="I144" s="58">
        <f>+CEILING((H144/$N144)*10000,1)</f>
        <v>2</v>
      </c>
      <c r="J144" s="68" t="s">
        <v>490</v>
      </c>
      <c r="K144" s="59" t="s">
        <v>490</v>
      </c>
      <c r="L144" s="68" t="s">
        <v>490</v>
      </c>
      <c r="M144" s="59" t="s">
        <v>490</v>
      </c>
      <c r="N144" s="24">
        <f t="shared" si="17"/>
        <v>6000</v>
      </c>
      <c r="O144" s="24">
        <v>160</v>
      </c>
      <c r="P144" s="24">
        <v>160</v>
      </c>
      <c r="Q144" s="24">
        <v>10</v>
      </c>
      <c r="R144" s="24">
        <f t="shared" si="30"/>
        <v>3200</v>
      </c>
      <c r="S144" s="24">
        <f t="shared" si="31"/>
        <v>2800</v>
      </c>
    </row>
    <row r="145" spans="1:19" x14ac:dyDescent="0.2">
      <c r="A145" s="60" t="s">
        <v>164</v>
      </c>
      <c r="B145" s="64">
        <f t="shared" si="12"/>
        <v>0.16</v>
      </c>
      <c r="C145" s="58">
        <f>+CEILING((B145/$N145)*10000,1)</f>
        <v>1</v>
      </c>
      <c r="D145" s="64">
        <f t="shared" si="13"/>
        <v>0.32</v>
      </c>
      <c r="E145" s="58">
        <f>+CEILING((D145/$N145)*10000,1)</f>
        <v>1</v>
      </c>
      <c r="F145" s="64">
        <f t="shared" si="14"/>
        <v>0.48</v>
      </c>
      <c r="G145" s="58">
        <f>+CEILING((F145/$N145)*10000,1)</f>
        <v>1</v>
      </c>
      <c r="H145" s="64">
        <f t="shared" si="15"/>
        <v>0.64</v>
      </c>
      <c r="I145" s="58">
        <f>+CEILING((H145/$N145)*10000,1)</f>
        <v>2</v>
      </c>
      <c r="J145" s="68" t="s">
        <v>490</v>
      </c>
      <c r="K145" s="59" t="s">
        <v>490</v>
      </c>
      <c r="L145" s="68" t="s">
        <v>490</v>
      </c>
      <c r="M145" s="59" t="s">
        <v>490</v>
      </c>
      <c r="N145" s="24">
        <f t="shared" si="17"/>
        <v>4864</v>
      </c>
      <c r="O145" s="24">
        <v>160</v>
      </c>
      <c r="P145" s="24">
        <v>160</v>
      </c>
      <c r="Q145" s="24">
        <v>8</v>
      </c>
      <c r="R145" s="24">
        <f t="shared" si="30"/>
        <v>2560</v>
      </c>
      <c r="S145" s="24">
        <f t="shared" si="31"/>
        <v>2304</v>
      </c>
    </row>
    <row r="146" spans="1:19" x14ac:dyDescent="0.2">
      <c r="A146" s="24" t="s">
        <v>165</v>
      </c>
      <c r="B146" s="64">
        <f t="shared" si="12"/>
        <v>0.18</v>
      </c>
      <c r="C146" s="58">
        <f>+B146/N146*1000000</f>
        <v>26.470588235294116</v>
      </c>
      <c r="D146" s="64">
        <f t="shared" si="13"/>
        <v>0.36</v>
      </c>
      <c r="E146" s="58">
        <f>+D146/N146*1000000</f>
        <v>52.941176470588232</v>
      </c>
      <c r="F146" s="64">
        <f t="shared" si="14"/>
        <v>0.54</v>
      </c>
      <c r="G146" s="58">
        <f>+F146/N146*1000000</f>
        <v>79.411764705882362</v>
      </c>
      <c r="H146" s="64">
        <f t="shared" si="15"/>
        <v>0.72</v>
      </c>
      <c r="I146" s="58">
        <f>+H146/N146*1000000</f>
        <v>105.88235294117646</v>
      </c>
      <c r="J146" s="68" t="s">
        <v>490</v>
      </c>
      <c r="K146" s="59" t="s">
        <v>490</v>
      </c>
      <c r="L146" s="68" t="s">
        <v>490</v>
      </c>
      <c r="M146" s="59" t="s">
        <v>490</v>
      </c>
      <c r="N146" s="24">
        <f t="shared" si="17"/>
        <v>6800</v>
      </c>
      <c r="O146" s="24">
        <v>180</v>
      </c>
      <c r="P146" s="24">
        <v>180</v>
      </c>
      <c r="Q146" s="24">
        <v>10</v>
      </c>
      <c r="R146" s="24">
        <f t="shared" si="30"/>
        <v>3600</v>
      </c>
      <c r="S146" s="24">
        <f t="shared" si="31"/>
        <v>3200</v>
      </c>
    </row>
    <row r="147" spans="1:19" x14ac:dyDescent="0.2">
      <c r="A147" s="24" t="s">
        <v>166</v>
      </c>
      <c r="B147" s="64">
        <f t="shared" si="12"/>
        <v>0.18</v>
      </c>
      <c r="C147" s="58">
        <f t="shared" si="18"/>
        <v>21.492537313432834</v>
      </c>
      <c r="D147" s="64">
        <f t="shared" si="13"/>
        <v>0.36</v>
      </c>
      <c r="E147" s="58">
        <f t="shared" si="19"/>
        <v>42.985074626865668</v>
      </c>
      <c r="F147" s="64">
        <f t="shared" si="14"/>
        <v>0.54</v>
      </c>
      <c r="G147" s="58">
        <f t="shared" si="20"/>
        <v>64.477611940298516</v>
      </c>
      <c r="H147" s="64">
        <f t="shared" si="15"/>
        <v>0.72</v>
      </c>
      <c r="I147" s="58">
        <f t="shared" si="21"/>
        <v>85.970149253731336</v>
      </c>
      <c r="J147" s="68" t="s">
        <v>490</v>
      </c>
      <c r="K147" s="59" t="s">
        <v>490</v>
      </c>
      <c r="L147" s="68" t="s">
        <v>490</v>
      </c>
      <c r="M147" s="59" t="s">
        <v>490</v>
      </c>
      <c r="N147" s="24">
        <f t="shared" si="17"/>
        <v>8375</v>
      </c>
      <c r="O147" s="24">
        <v>180</v>
      </c>
      <c r="P147" s="24">
        <v>180</v>
      </c>
      <c r="Q147" s="24">
        <v>12.5</v>
      </c>
      <c r="R147" s="24">
        <f t="shared" si="30"/>
        <v>4500</v>
      </c>
      <c r="S147" s="24">
        <f t="shared" si="31"/>
        <v>3875</v>
      </c>
    </row>
    <row r="148" spans="1:19" x14ac:dyDescent="0.2">
      <c r="A148" s="24" t="s">
        <v>167</v>
      </c>
      <c r="B148" s="64">
        <f t="shared" si="12"/>
        <v>0.18</v>
      </c>
      <c r="C148" s="58">
        <f t="shared" si="18"/>
        <v>17.149390243902438</v>
      </c>
      <c r="D148" s="64">
        <f t="shared" si="13"/>
        <v>0.36</v>
      </c>
      <c r="E148" s="58">
        <f t="shared" si="19"/>
        <v>34.298780487804876</v>
      </c>
      <c r="F148" s="64">
        <f t="shared" si="14"/>
        <v>0.54</v>
      </c>
      <c r="G148" s="58">
        <f t="shared" si="20"/>
        <v>51.448170731707322</v>
      </c>
      <c r="H148" s="64">
        <f t="shared" si="15"/>
        <v>0.72</v>
      </c>
      <c r="I148" s="58">
        <f t="shared" si="21"/>
        <v>68.597560975609753</v>
      </c>
      <c r="J148" s="68" t="s">
        <v>490</v>
      </c>
      <c r="K148" s="59" t="s">
        <v>490</v>
      </c>
      <c r="L148" s="68" t="s">
        <v>490</v>
      </c>
      <c r="M148" s="59" t="s">
        <v>490</v>
      </c>
      <c r="N148" s="24">
        <f t="shared" si="17"/>
        <v>10496</v>
      </c>
      <c r="O148" s="24">
        <v>180</v>
      </c>
      <c r="P148" s="24">
        <v>180</v>
      </c>
      <c r="Q148" s="24">
        <v>16</v>
      </c>
      <c r="R148" s="24">
        <f t="shared" si="30"/>
        <v>5760</v>
      </c>
      <c r="S148" s="24">
        <f t="shared" si="31"/>
        <v>4736</v>
      </c>
    </row>
    <row r="149" spans="1:19" x14ac:dyDescent="0.2">
      <c r="A149" s="24" t="s">
        <v>168</v>
      </c>
      <c r="B149" s="64">
        <f t="shared" si="12"/>
        <v>0.18</v>
      </c>
      <c r="C149" s="58">
        <f>+B149/N149*1000000</f>
        <v>43.103448275862064</v>
      </c>
      <c r="D149" s="64">
        <f t="shared" si="13"/>
        <v>0.36</v>
      </c>
      <c r="E149" s="58">
        <f>+D149/N149*1000000</f>
        <v>86.206896551724128</v>
      </c>
      <c r="F149" s="64">
        <f t="shared" si="14"/>
        <v>0.54</v>
      </c>
      <c r="G149" s="58">
        <f>+F149/N149*1000000</f>
        <v>129.31034482758622</v>
      </c>
      <c r="H149" s="64">
        <f t="shared" si="15"/>
        <v>0.72</v>
      </c>
      <c r="I149" s="58">
        <f>+H149/N149*1000000</f>
        <v>172.41379310344826</v>
      </c>
      <c r="J149" s="68" t="s">
        <v>490</v>
      </c>
      <c r="K149" s="59" t="s">
        <v>490</v>
      </c>
      <c r="L149" s="68" t="s">
        <v>490</v>
      </c>
      <c r="M149" s="59" t="s">
        <v>490</v>
      </c>
      <c r="N149" s="24">
        <f t="shared" si="17"/>
        <v>4176</v>
      </c>
      <c r="O149" s="24">
        <v>180</v>
      </c>
      <c r="P149" s="24">
        <v>180</v>
      </c>
      <c r="Q149" s="24">
        <v>6</v>
      </c>
      <c r="R149" s="24">
        <f t="shared" si="30"/>
        <v>2160</v>
      </c>
      <c r="S149" s="24">
        <f t="shared" si="31"/>
        <v>2016</v>
      </c>
    </row>
    <row r="150" spans="1:19" x14ac:dyDescent="0.2">
      <c r="A150" s="24" t="s">
        <v>169</v>
      </c>
      <c r="B150" s="64">
        <f t="shared" si="12"/>
        <v>0.18</v>
      </c>
      <c r="C150" s="58">
        <f t="shared" si="18"/>
        <v>41.121802779833871</v>
      </c>
      <c r="D150" s="64">
        <f t="shared" si="13"/>
        <v>0.36</v>
      </c>
      <c r="E150" s="58">
        <f t="shared" si="19"/>
        <v>82.243605559667742</v>
      </c>
      <c r="F150" s="64">
        <f t="shared" si="14"/>
        <v>0.54</v>
      </c>
      <c r="G150" s="58">
        <f t="shared" si="20"/>
        <v>123.36540833950163</v>
      </c>
      <c r="H150" s="64">
        <f t="shared" si="15"/>
        <v>0.72</v>
      </c>
      <c r="I150" s="58">
        <f t="shared" si="21"/>
        <v>164.48721111933548</v>
      </c>
      <c r="J150" s="68" t="s">
        <v>490</v>
      </c>
      <c r="K150" s="59" t="s">
        <v>490</v>
      </c>
      <c r="L150" s="68" t="s">
        <v>490</v>
      </c>
      <c r="M150" s="59" t="s">
        <v>490</v>
      </c>
      <c r="N150" s="24">
        <f t="shared" si="17"/>
        <v>4377.24</v>
      </c>
      <c r="O150" s="24">
        <v>180</v>
      </c>
      <c r="P150" s="24">
        <v>180</v>
      </c>
      <c r="Q150" s="24">
        <v>6.3</v>
      </c>
      <c r="R150" s="24">
        <f t="shared" si="30"/>
        <v>2268</v>
      </c>
      <c r="S150" s="24">
        <f t="shared" si="31"/>
        <v>2109.2400000000002</v>
      </c>
    </row>
    <row r="151" spans="1:19" x14ac:dyDescent="0.2">
      <c r="A151" s="24" t="s">
        <v>170</v>
      </c>
      <c r="B151" s="64">
        <f t="shared" si="12"/>
        <v>0.18</v>
      </c>
      <c r="C151" s="58">
        <f>+B151/N151*1000000</f>
        <v>32.70348837209302</v>
      </c>
      <c r="D151" s="64">
        <f t="shared" si="13"/>
        <v>0.36</v>
      </c>
      <c r="E151" s="58">
        <f>+D151/N151*1000000</f>
        <v>65.406976744186039</v>
      </c>
      <c r="F151" s="64">
        <f t="shared" si="14"/>
        <v>0.54</v>
      </c>
      <c r="G151" s="58">
        <f>+F151/N151*1000000</f>
        <v>98.110465116279073</v>
      </c>
      <c r="H151" s="64">
        <f t="shared" si="15"/>
        <v>0.72</v>
      </c>
      <c r="I151" s="58">
        <f>+H151/N151*1000000</f>
        <v>130.81395348837208</v>
      </c>
      <c r="J151" s="68" t="s">
        <v>490</v>
      </c>
      <c r="K151" s="59" t="s">
        <v>490</v>
      </c>
      <c r="L151" s="68" t="s">
        <v>490</v>
      </c>
      <c r="M151" s="59" t="s">
        <v>490</v>
      </c>
      <c r="N151" s="24">
        <f t="shared" si="17"/>
        <v>5504</v>
      </c>
      <c r="O151" s="24">
        <v>180</v>
      </c>
      <c r="P151" s="24">
        <v>180</v>
      </c>
      <c r="Q151" s="24">
        <v>8</v>
      </c>
      <c r="R151" s="24">
        <f t="shared" si="30"/>
        <v>2880</v>
      </c>
      <c r="S151" s="24">
        <f t="shared" si="31"/>
        <v>2624</v>
      </c>
    </row>
    <row r="152" spans="1:19" x14ac:dyDescent="0.2">
      <c r="A152" s="24" t="s">
        <v>171</v>
      </c>
      <c r="B152" s="64">
        <f t="shared" si="12"/>
        <v>0.2</v>
      </c>
      <c r="C152" s="58">
        <f>+B152/N152*1000000</f>
        <v>26.315789473684212</v>
      </c>
      <c r="D152" s="64">
        <f t="shared" si="13"/>
        <v>0.4</v>
      </c>
      <c r="E152" s="58">
        <f>+D152/N152*1000000</f>
        <v>52.631578947368425</v>
      </c>
      <c r="F152" s="64">
        <f t="shared" si="14"/>
        <v>0.60000000000000009</v>
      </c>
      <c r="G152" s="58">
        <f>+F152/N152*1000000</f>
        <v>78.947368421052644</v>
      </c>
      <c r="H152" s="64">
        <f t="shared" si="15"/>
        <v>0.8</v>
      </c>
      <c r="I152" s="58">
        <f>+H152/N152*1000000</f>
        <v>105.26315789473685</v>
      </c>
      <c r="J152" s="68" t="s">
        <v>490</v>
      </c>
      <c r="K152" s="59" t="s">
        <v>490</v>
      </c>
      <c r="L152" s="68" t="s">
        <v>490</v>
      </c>
      <c r="M152" s="59" t="s">
        <v>490</v>
      </c>
      <c r="N152" s="24">
        <f t="shared" si="17"/>
        <v>7600</v>
      </c>
      <c r="O152" s="24">
        <v>200</v>
      </c>
      <c r="P152" s="24">
        <v>200</v>
      </c>
      <c r="Q152" s="24">
        <v>10</v>
      </c>
      <c r="R152" s="24">
        <f t="shared" si="30"/>
        <v>4000</v>
      </c>
      <c r="S152" s="24">
        <f t="shared" si="31"/>
        <v>3600</v>
      </c>
    </row>
    <row r="153" spans="1:19" x14ac:dyDescent="0.2">
      <c r="A153" s="24" t="s">
        <v>172</v>
      </c>
      <c r="B153" s="64">
        <f t="shared" si="12"/>
        <v>0.2</v>
      </c>
      <c r="C153" s="58">
        <f>+B153/N153*1000000</f>
        <v>21.333333333333336</v>
      </c>
      <c r="D153" s="64">
        <f t="shared" si="13"/>
        <v>0.4</v>
      </c>
      <c r="E153" s="58">
        <f>+D153/N153*1000000</f>
        <v>42.666666666666671</v>
      </c>
      <c r="F153" s="64">
        <f t="shared" si="14"/>
        <v>0.60000000000000009</v>
      </c>
      <c r="G153" s="58">
        <f>+F153/N153*1000000</f>
        <v>64.000000000000014</v>
      </c>
      <c r="H153" s="64">
        <f t="shared" si="15"/>
        <v>0.8</v>
      </c>
      <c r="I153" s="58">
        <f>+H153/N153*1000000</f>
        <v>85.333333333333343</v>
      </c>
      <c r="J153" s="68" t="s">
        <v>490</v>
      </c>
      <c r="K153" s="59" t="s">
        <v>490</v>
      </c>
      <c r="L153" s="68" t="s">
        <v>490</v>
      </c>
      <c r="M153" s="59" t="s">
        <v>490</v>
      </c>
      <c r="N153" s="24">
        <f t="shared" si="17"/>
        <v>9375</v>
      </c>
      <c r="O153" s="24">
        <v>200</v>
      </c>
      <c r="P153" s="24">
        <v>200</v>
      </c>
      <c r="Q153" s="24">
        <v>12.5</v>
      </c>
      <c r="R153" s="24">
        <f t="shared" si="30"/>
        <v>5000</v>
      </c>
      <c r="S153" s="24">
        <f t="shared" si="31"/>
        <v>4375</v>
      </c>
    </row>
    <row r="154" spans="1:19" x14ac:dyDescent="0.2">
      <c r="A154" s="24" t="s">
        <v>173</v>
      </c>
      <c r="B154" s="64">
        <f t="shared" si="12"/>
        <v>0.2</v>
      </c>
      <c r="C154" s="58">
        <f t="shared" si="18"/>
        <v>16.983695652173914</v>
      </c>
      <c r="D154" s="64">
        <f t="shared" si="13"/>
        <v>0.4</v>
      </c>
      <c r="E154" s="58">
        <f t="shared" si="19"/>
        <v>33.967391304347828</v>
      </c>
      <c r="F154" s="64">
        <f t="shared" si="14"/>
        <v>0.60000000000000009</v>
      </c>
      <c r="G154" s="58">
        <f t="shared" si="20"/>
        <v>50.951086956521749</v>
      </c>
      <c r="H154" s="64">
        <f t="shared" si="15"/>
        <v>0.8</v>
      </c>
      <c r="I154" s="58">
        <f t="shared" si="21"/>
        <v>67.934782608695656</v>
      </c>
      <c r="J154" s="68" t="s">
        <v>490</v>
      </c>
      <c r="K154" s="59" t="s">
        <v>490</v>
      </c>
      <c r="L154" s="68" t="s">
        <v>490</v>
      </c>
      <c r="M154" s="59" t="s">
        <v>490</v>
      </c>
      <c r="N154" s="24">
        <f t="shared" si="17"/>
        <v>11776</v>
      </c>
      <c r="O154" s="24">
        <v>200</v>
      </c>
      <c r="P154" s="24">
        <v>200</v>
      </c>
      <c r="Q154" s="24">
        <v>16</v>
      </c>
      <c r="R154" s="24">
        <f t="shared" si="30"/>
        <v>6400</v>
      </c>
      <c r="S154" s="24">
        <f t="shared" si="31"/>
        <v>5376</v>
      </c>
    </row>
    <row r="155" spans="1:19" x14ac:dyDescent="0.2">
      <c r="A155" s="24" t="s">
        <v>174</v>
      </c>
      <c r="B155" s="64">
        <f t="shared" si="12"/>
        <v>0.2</v>
      </c>
      <c r="C155" s="58">
        <f t="shared" si="18"/>
        <v>42.955326460481103</v>
      </c>
      <c r="D155" s="64">
        <f t="shared" si="13"/>
        <v>0.4</v>
      </c>
      <c r="E155" s="58">
        <f t="shared" si="19"/>
        <v>85.910652920962207</v>
      </c>
      <c r="F155" s="64">
        <f t="shared" si="14"/>
        <v>0.60000000000000009</v>
      </c>
      <c r="G155" s="58">
        <f t="shared" si="20"/>
        <v>128.86597938144334</v>
      </c>
      <c r="H155" s="64">
        <f t="shared" si="15"/>
        <v>0.8</v>
      </c>
      <c r="I155" s="58">
        <f t="shared" si="21"/>
        <v>171.82130584192441</v>
      </c>
      <c r="J155" s="68" t="s">
        <v>490</v>
      </c>
      <c r="K155" s="59" t="s">
        <v>490</v>
      </c>
      <c r="L155" s="68" t="s">
        <v>490</v>
      </c>
      <c r="M155" s="59" t="s">
        <v>490</v>
      </c>
      <c r="N155" s="24">
        <f t="shared" si="17"/>
        <v>4656</v>
      </c>
      <c r="O155" s="24">
        <v>200</v>
      </c>
      <c r="P155" s="24">
        <v>200</v>
      </c>
      <c r="Q155" s="24">
        <v>6</v>
      </c>
      <c r="R155" s="24">
        <f t="shared" si="30"/>
        <v>2400</v>
      </c>
      <c r="S155" s="24">
        <f t="shared" si="31"/>
        <v>2256</v>
      </c>
    </row>
    <row r="156" spans="1:19" x14ac:dyDescent="0.2">
      <c r="A156" s="24" t="s">
        <v>175</v>
      </c>
      <c r="B156" s="64">
        <f t="shared" si="12"/>
        <v>0.2</v>
      </c>
      <c r="C156" s="58">
        <f t="shared" si="18"/>
        <v>40.973195335611443</v>
      </c>
      <c r="D156" s="64">
        <f t="shared" si="13"/>
        <v>0.4</v>
      </c>
      <c r="E156" s="58">
        <f t="shared" si="19"/>
        <v>81.946390671222886</v>
      </c>
      <c r="F156" s="64">
        <f t="shared" si="14"/>
        <v>0.60000000000000009</v>
      </c>
      <c r="G156" s="58">
        <f t="shared" si="20"/>
        <v>122.91958600683435</v>
      </c>
      <c r="H156" s="64">
        <f t="shared" si="15"/>
        <v>0.8</v>
      </c>
      <c r="I156" s="58">
        <f t="shared" si="21"/>
        <v>163.89278134244577</v>
      </c>
      <c r="J156" s="68" t="s">
        <v>490</v>
      </c>
      <c r="K156" s="59" t="s">
        <v>490</v>
      </c>
      <c r="L156" s="68" t="s">
        <v>490</v>
      </c>
      <c r="M156" s="59" t="s">
        <v>490</v>
      </c>
      <c r="N156" s="24">
        <f t="shared" si="17"/>
        <v>4881.24</v>
      </c>
      <c r="O156" s="24">
        <v>200</v>
      </c>
      <c r="P156" s="24">
        <v>200</v>
      </c>
      <c r="Q156" s="24">
        <v>6.3</v>
      </c>
      <c r="R156" s="24">
        <f t="shared" si="30"/>
        <v>2520</v>
      </c>
      <c r="S156" s="24">
        <f t="shared" si="31"/>
        <v>2361.2399999999998</v>
      </c>
    </row>
    <row r="157" spans="1:19" x14ac:dyDescent="0.2">
      <c r="A157" s="24" t="s">
        <v>176</v>
      </c>
      <c r="B157" s="64">
        <f t="shared" si="12"/>
        <v>0.2</v>
      </c>
      <c r="C157" s="58">
        <f t="shared" si="18"/>
        <v>32.552083333333336</v>
      </c>
      <c r="D157" s="64">
        <f t="shared" si="13"/>
        <v>0.4</v>
      </c>
      <c r="E157" s="58">
        <f t="shared" si="19"/>
        <v>65.104166666666671</v>
      </c>
      <c r="F157" s="64">
        <f t="shared" si="14"/>
        <v>0.60000000000000009</v>
      </c>
      <c r="G157" s="58">
        <f t="shared" si="20"/>
        <v>97.656250000000014</v>
      </c>
      <c r="H157" s="64">
        <f t="shared" si="15"/>
        <v>0.8</v>
      </c>
      <c r="I157" s="58">
        <f t="shared" si="21"/>
        <v>130.20833333333334</v>
      </c>
      <c r="J157" s="68" t="s">
        <v>490</v>
      </c>
      <c r="K157" s="59" t="s">
        <v>490</v>
      </c>
      <c r="L157" s="68" t="s">
        <v>490</v>
      </c>
      <c r="M157" s="59" t="s">
        <v>490</v>
      </c>
      <c r="N157" s="24">
        <f t="shared" si="17"/>
        <v>6144</v>
      </c>
      <c r="O157" s="24">
        <v>200</v>
      </c>
      <c r="P157" s="24">
        <v>200</v>
      </c>
      <c r="Q157" s="24">
        <v>8</v>
      </c>
      <c r="R157" s="24">
        <f t="shared" si="30"/>
        <v>3200</v>
      </c>
      <c r="S157" s="24">
        <f t="shared" si="31"/>
        <v>2944</v>
      </c>
    </row>
    <row r="158" spans="1:19" x14ac:dyDescent="0.2">
      <c r="A158" s="24" t="s">
        <v>177</v>
      </c>
      <c r="B158" s="64">
        <f t="shared" si="12"/>
        <v>0.25</v>
      </c>
      <c r="C158" s="58">
        <f t="shared" si="18"/>
        <v>26.041666666666668</v>
      </c>
      <c r="D158" s="64">
        <f t="shared" si="13"/>
        <v>0.5</v>
      </c>
      <c r="E158" s="58">
        <f t="shared" si="19"/>
        <v>52.083333333333336</v>
      </c>
      <c r="F158" s="64">
        <f t="shared" si="14"/>
        <v>0.75</v>
      </c>
      <c r="G158" s="58">
        <f t="shared" si="20"/>
        <v>78.125</v>
      </c>
      <c r="H158" s="64">
        <f t="shared" si="15"/>
        <v>1</v>
      </c>
      <c r="I158" s="58">
        <f t="shared" si="21"/>
        <v>104.16666666666667</v>
      </c>
      <c r="J158" s="68" t="s">
        <v>490</v>
      </c>
      <c r="K158" s="59" t="s">
        <v>490</v>
      </c>
      <c r="L158" s="68" t="s">
        <v>490</v>
      </c>
      <c r="M158" s="59" t="s">
        <v>490</v>
      </c>
      <c r="N158" s="24">
        <f t="shared" si="17"/>
        <v>9600</v>
      </c>
      <c r="O158" s="24">
        <v>250</v>
      </c>
      <c r="P158" s="24">
        <v>250</v>
      </c>
      <c r="Q158" s="24">
        <v>10</v>
      </c>
      <c r="R158" s="24">
        <f t="shared" si="30"/>
        <v>5000</v>
      </c>
      <c r="S158" s="24">
        <f t="shared" si="31"/>
        <v>4600</v>
      </c>
    </row>
    <row r="159" spans="1:19" x14ac:dyDescent="0.2">
      <c r="A159" s="24" t="s">
        <v>178</v>
      </c>
      <c r="B159" s="64">
        <f t="shared" si="12"/>
        <v>0.25</v>
      </c>
      <c r="C159" s="58">
        <f t="shared" si="18"/>
        <v>21.05263157894737</v>
      </c>
      <c r="D159" s="64">
        <f t="shared" si="13"/>
        <v>0.5</v>
      </c>
      <c r="E159" s="58">
        <f t="shared" si="19"/>
        <v>42.10526315789474</v>
      </c>
      <c r="F159" s="64">
        <f t="shared" si="14"/>
        <v>0.75</v>
      </c>
      <c r="G159" s="58">
        <f t="shared" si="20"/>
        <v>63.157894736842103</v>
      </c>
      <c r="H159" s="64">
        <f t="shared" si="15"/>
        <v>1</v>
      </c>
      <c r="I159" s="58">
        <f t="shared" si="21"/>
        <v>84.21052631578948</v>
      </c>
      <c r="J159" s="68" t="s">
        <v>490</v>
      </c>
      <c r="K159" s="59" t="s">
        <v>490</v>
      </c>
      <c r="L159" s="68" t="s">
        <v>490</v>
      </c>
      <c r="M159" s="59" t="s">
        <v>490</v>
      </c>
      <c r="N159" s="24">
        <f t="shared" si="17"/>
        <v>11875</v>
      </c>
      <c r="O159" s="24">
        <v>250</v>
      </c>
      <c r="P159" s="24">
        <v>250</v>
      </c>
      <c r="Q159" s="24">
        <v>12.5</v>
      </c>
      <c r="R159" s="24">
        <f t="shared" si="30"/>
        <v>6250</v>
      </c>
      <c r="S159" s="24">
        <f t="shared" si="31"/>
        <v>5625</v>
      </c>
    </row>
    <row r="160" spans="1:19" x14ac:dyDescent="0.2">
      <c r="A160" s="24" t="s">
        <v>179</v>
      </c>
      <c r="B160" s="64">
        <f t="shared" si="12"/>
        <v>0.25</v>
      </c>
      <c r="C160" s="58">
        <f t="shared" si="18"/>
        <v>16.693376068376072</v>
      </c>
      <c r="D160" s="64">
        <f t="shared" si="13"/>
        <v>0.5</v>
      </c>
      <c r="E160" s="58">
        <f t="shared" si="19"/>
        <v>33.386752136752143</v>
      </c>
      <c r="F160" s="64">
        <f t="shared" si="14"/>
        <v>0.75</v>
      </c>
      <c r="G160" s="58">
        <f t="shared" si="20"/>
        <v>50.080128205128204</v>
      </c>
      <c r="H160" s="64">
        <f t="shared" si="15"/>
        <v>1</v>
      </c>
      <c r="I160" s="58">
        <f t="shared" si="21"/>
        <v>66.773504273504287</v>
      </c>
      <c r="J160" s="68" t="s">
        <v>490</v>
      </c>
      <c r="K160" s="59" t="s">
        <v>490</v>
      </c>
      <c r="L160" s="68" t="s">
        <v>490</v>
      </c>
      <c r="M160" s="59" t="s">
        <v>490</v>
      </c>
      <c r="N160" s="24">
        <f t="shared" si="17"/>
        <v>14976</v>
      </c>
      <c r="O160" s="24">
        <v>250</v>
      </c>
      <c r="P160" s="24">
        <v>250</v>
      </c>
      <c r="Q160" s="24">
        <v>16</v>
      </c>
      <c r="R160" s="24">
        <f t="shared" si="30"/>
        <v>8000</v>
      </c>
      <c r="S160" s="24">
        <f t="shared" si="31"/>
        <v>6976</v>
      </c>
    </row>
    <row r="161" spans="1:19" x14ac:dyDescent="0.2">
      <c r="A161" s="24" t="s">
        <v>180</v>
      </c>
      <c r="B161" s="64">
        <f t="shared" si="12"/>
        <v>0.25</v>
      </c>
      <c r="C161" s="58">
        <f t="shared" si="18"/>
        <v>42.691256830601091</v>
      </c>
      <c r="D161" s="64">
        <f t="shared" si="13"/>
        <v>0.5</v>
      </c>
      <c r="E161" s="58">
        <f t="shared" si="19"/>
        <v>85.382513661202182</v>
      </c>
      <c r="F161" s="64">
        <f t="shared" si="14"/>
        <v>0.75</v>
      </c>
      <c r="G161" s="58">
        <f t="shared" si="20"/>
        <v>128.07377049180329</v>
      </c>
      <c r="H161" s="64">
        <f t="shared" si="15"/>
        <v>1</v>
      </c>
      <c r="I161" s="58">
        <f t="shared" si="21"/>
        <v>170.76502732240436</v>
      </c>
      <c r="J161" s="68" t="s">
        <v>490</v>
      </c>
      <c r="K161" s="59" t="s">
        <v>490</v>
      </c>
      <c r="L161" s="68" t="s">
        <v>490</v>
      </c>
      <c r="M161" s="59" t="s">
        <v>490</v>
      </c>
      <c r="N161" s="24">
        <f t="shared" si="17"/>
        <v>5856</v>
      </c>
      <c r="O161" s="24">
        <v>250</v>
      </c>
      <c r="P161" s="24">
        <v>250</v>
      </c>
      <c r="Q161" s="24">
        <v>6</v>
      </c>
      <c r="R161" s="24">
        <f t="shared" si="30"/>
        <v>3000</v>
      </c>
      <c r="S161" s="24">
        <f t="shared" si="31"/>
        <v>2856</v>
      </c>
    </row>
    <row r="162" spans="1:19" x14ac:dyDescent="0.2">
      <c r="A162" s="24" t="s">
        <v>181</v>
      </c>
      <c r="B162" s="64">
        <f t="shared" si="12"/>
        <v>0.25</v>
      </c>
      <c r="C162" s="58">
        <f t="shared" si="18"/>
        <v>40.708391139248754</v>
      </c>
      <c r="D162" s="64">
        <f t="shared" si="13"/>
        <v>0.5</v>
      </c>
      <c r="E162" s="58">
        <f t="shared" si="19"/>
        <v>81.416782278497507</v>
      </c>
      <c r="F162" s="64">
        <f t="shared" si="14"/>
        <v>0.75</v>
      </c>
      <c r="G162" s="58">
        <f t="shared" si="20"/>
        <v>122.12517341774625</v>
      </c>
      <c r="H162" s="64">
        <f t="shared" si="15"/>
        <v>1</v>
      </c>
      <c r="I162" s="58">
        <f t="shared" si="21"/>
        <v>162.83356455699501</v>
      </c>
      <c r="J162" s="68" t="s">
        <v>490</v>
      </c>
      <c r="K162" s="59" t="s">
        <v>490</v>
      </c>
      <c r="L162" s="68" t="s">
        <v>490</v>
      </c>
      <c r="M162" s="59" t="s">
        <v>490</v>
      </c>
      <c r="N162" s="24">
        <f t="shared" si="17"/>
        <v>6141.24</v>
      </c>
      <c r="O162" s="24">
        <v>250</v>
      </c>
      <c r="P162" s="24">
        <v>250</v>
      </c>
      <c r="Q162" s="24">
        <v>6.3</v>
      </c>
      <c r="R162" s="24">
        <f t="shared" si="30"/>
        <v>3150</v>
      </c>
      <c r="S162" s="24">
        <f t="shared" si="31"/>
        <v>2991.24</v>
      </c>
    </row>
    <row r="163" spans="1:19" x14ac:dyDescent="0.2">
      <c r="A163" s="24" t="s">
        <v>182</v>
      </c>
      <c r="B163" s="64">
        <f t="shared" si="12"/>
        <v>0.25</v>
      </c>
      <c r="C163" s="58">
        <f t="shared" si="18"/>
        <v>32.283057851239668</v>
      </c>
      <c r="D163" s="64">
        <f t="shared" si="13"/>
        <v>0.5</v>
      </c>
      <c r="E163" s="58">
        <f t="shared" si="19"/>
        <v>64.566115702479337</v>
      </c>
      <c r="F163" s="64">
        <f t="shared" si="14"/>
        <v>0.75</v>
      </c>
      <c r="G163" s="58">
        <f t="shared" si="20"/>
        <v>96.849173553719012</v>
      </c>
      <c r="H163" s="64">
        <f t="shared" si="15"/>
        <v>1</v>
      </c>
      <c r="I163" s="58">
        <f t="shared" si="21"/>
        <v>129.13223140495867</v>
      </c>
      <c r="J163" s="68" t="s">
        <v>490</v>
      </c>
      <c r="K163" s="59" t="s">
        <v>490</v>
      </c>
      <c r="L163" s="68" t="s">
        <v>490</v>
      </c>
      <c r="M163" s="59" t="s">
        <v>490</v>
      </c>
      <c r="N163" s="24">
        <f t="shared" si="17"/>
        <v>7744</v>
      </c>
      <c r="O163" s="24">
        <v>250</v>
      </c>
      <c r="P163" s="24">
        <v>250</v>
      </c>
      <c r="Q163" s="24">
        <v>8</v>
      </c>
      <c r="R163" s="24">
        <f t="shared" si="30"/>
        <v>4000</v>
      </c>
      <c r="S163" s="24">
        <f t="shared" si="31"/>
        <v>3744</v>
      </c>
    </row>
    <row r="164" spans="1:19" x14ac:dyDescent="0.2">
      <c r="A164" s="24" t="s">
        <v>183</v>
      </c>
      <c r="B164" s="64">
        <f t="shared" si="12"/>
        <v>0.3</v>
      </c>
      <c r="C164" s="58">
        <f t="shared" si="18"/>
        <v>25.862068965517242</v>
      </c>
      <c r="D164" s="64">
        <f t="shared" si="13"/>
        <v>0.6</v>
      </c>
      <c r="E164" s="58">
        <f t="shared" si="19"/>
        <v>51.724137931034484</v>
      </c>
      <c r="F164" s="64">
        <f t="shared" si="14"/>
        <v>0.89999999999999991</v>
      </c>
      <c r="G164" s="58">
        <f t="shared" si="20"/>
        <v>77.586206896551715</v>
      </c>
      <c r="H164" s="64">
        <f t="shared" si="15"/>
        <v>1.2</v>
      </c>
      <c r="I164" s="58">
        <f t="shared" si="21"/>
        <v>103.44827586206897</v>
      </c>
      <c r="J164" s="68" t="s">
        <v>490</v>
      </c>
      <c r="K164" s="59" t="s">
        <v>490</v>
      </c>
      <c r="L164" s="68" t="s">
        <v>490</v>
      </c>
      <c r="M164" s="59" t="s">
        <v>490</v>
      </c>
      <c r="N164" s="24">
        <f t="shared" si="17"/>
        <v>11600</v>
      </c>
      <c r="O164" s="24">
        <v>300</v>
      </c>
      <c r="P164" s="24">
        <v>300</v>
      </c>
      <c r="Q164" s="24">
        <v>10</v>
      </c>
      <c r="R164" s="24">
        <f t="shared" si="30"/>
        <v>6000</v>
      </c>
      <c r="S164" s="24">
        <f t="shared" si="31"/>
        <v>5600</v>
      </c>
    </row>
    <row r="165" spans="1:19" x14ac:dyDescent="0.2">
      <c r="A165" s="24" t="s">
        <v>184</v>
      </c>
      <c r="B165" s="64">
        <f t="shared" si="12"/>
        <v>0.3</v>
      </c>
      <c r="C165" s="58">
        <f t="shared" si="18"/>
        <v>20.869565217391301</v>
      </c>
      <c r="D165" s="64">
        <f t="shared" si="13"/>
        <v>0.6</v>
      </c>
      <c r="E165" s="58">
        <f t="shared" si="19"/>
        <v>41.739130434782602</v>
      </c>
      <c r="F165" s="64">
        <f t="shared" si="14"/>
        <v>0.89999999999999991</v>
      </c>
      <c r="G165" s="58">
        <f t="shared" si="20"/>
        <v>62.608695652173907</v>
      </c>
      <c r="H165" s="64">
        <f t="shared" si="15"/>
        <v>1.2</v>
      </c>
      <c r="I165" s="58">
        <f t="shared" si="21"/>
        <v>83.478260869565204</v>
      </c>
      <c r="J165" s="68" t="s">
        <v>490</v>
      </c>
      <c r="K165" s="59" t="s">
        <v>490</v>
      </c>
      <c r="L165" s="68" t="s">
        <v>490</v>
      </c>
      <c r="M165" s="59" t="s">
        <v>490</v>
      </c>
      <c r="N165" s="24">
        <f t="shared" si="17"/>
        <v>14375</v>
      </c>
      <c r="O165" s="24">
        <v>300</v>
      </c>
      <c r="P165" s="24">
        <v>300</v>
      </c>
      <c r="Q165" s="24">
        <v>12.5</v>
      </c>
      <c r="R165" s="24">
        <f t="shared" si="30"/>
        <v>7500</v>
      </c>
      <c r="S165" s="24">
        <f t="shared" si="31"/>
        <v>6875</v>
      </c>
    </row>
    <row r="166" spans="1:19" x14ac:dyDescent="0.2">
      <c r="A166" s="24" t="s">
        <v>185</v>
      </c>
      <c r="B166" s="64">
        <f t="shared" si="12"/>
        <v>0.3</v>
      </c>
      <c r="C166" s="58">
        <f t="shared" si="18"/>
        <v>16.505281690140844</v>
      </c>
      <c r="D166" s="64">
        <f t="shared" si="13"/>
        <v>0.6</v>
      </c>
      <c r="E166" s="58">
        <f t="shared" si="19"/>
        <v>33.010563380281688</v>
      </c>
      <c r="F166" s="64">
        <f t="shared" si="14"/>
        <v>0.89999999999999991</v>
      </c>
      <c r="G166" s="58">
        <f t="shared" si="20"/>
        <v>49.515845070422529</v>
      </c>
      <c r="H166" s="64">
        <f t="shared" si="15"/>
        <v>1.2</v>
      </c>
      <c r="I166" s="58">
        <f t="shared" si="21"/>
        <v>66.021126760563376</v>
      </c>
      <c r="J166" s="68" t="s">
        <v>490</v>
      </c>
      <c r="K166" s="59" t="s">
        <v>490</v>
      </c>
      <c r="L166" s="68" t="s">
        <v>490</v>
      </c>
      <c r="M166" s="59" t="s">
        <v>490</v>
      </c>
      <c r="N166" s="24">
        <f t="shared" si="17"/>
        <v>18176</v>
      </c>
      <c r="O166" s="24">
        <v>300</v>
      </c>
      <c r="P166" s="24">
        <v>300</v>
      </c>
      <c r="Q166" s="24">
        <v>16</v>
      </c>
      <c r="R166" s="24">
        <f t="shared" si="30"/>
        <v>9600</v>
      </c>
      <c r="S166" s="24">
        <f t="shared" si="31"/>
        <v>8576</v>
      </c>
    </row>
    <row r="167" spans="1:19" x14ac:dyDescent="0.2">
      <c r="A167" s="24" t="s">
        <v>186</v>
      </c>
      <c r="B167" s="64">
        <f t="shared" si="12"/>
        <v>0.3</v>
      </c>
      <c r="C167" s="58">
        <f t="shared" si="18"/>
        <v>32.106164383561641</v>
      </c>
      <c r="D167" s="64">
        <f t="shared" si="13"/>
        <v>0.6</v>
      </c>
      <c r="E167" s="58">
        <f t="shared" si="19"/>
        <v>64.212328767123282</v>
      </c>
      <c r="F167" s="64">
        <f t="shared" si="14"/>
        <v>0.89999999999999991</v>
      </c>
      <c r="G167" s="58">
        <f t="shared" si="20"/>
        <v>96.318493150684915</v>
      </c>
      <c r="H167" s="64">
        <f t="shared" si="15"/>
        <v>1.2</v>
      </c>
      <c r="I167" s="58">
        <f t="shared" si="21"/>
        <v>128.42465753424656</v>
      </c>
      <c r="J167" s="68" t="s">
        <v>490</v>
      </c>
      <c r="K167" s="59" t="s">
        <v>490</v>
      </c>
      <c r="L167" s="68" t="s">
        <v>490</v>
      </c>
      <c r="M167" s="59" t="s">
        <v>490</v>
      </c>
      <c r="N167" s="24">
        <f t="shared" si="17"/>
        <v>9344</v>
      </c>
      <c r="O167" s="24">
        <v>300</v>
      </c>
      <c r="P167" s="24">
        <v>300</v>
      </c>
      <c r="Q167" s="24">
        <v>8</v>
      </c>
      <c r="R167" s="24">
        <f t="shared" si="30"/>
        <v>4800</v>
      </c>
      <c r="S167" s="24">
        <f t="shared" si="31"/>
        <v>4544</v>
      </c>
    </row>
    <row r="168" spans="1:19" x14ac:dyDescent="0.2">
      <c r="A168" s="24" t="s">
        <v>187</v>
      </c>
      <c r="B168" s="64">
        <f t="shared" si="12"/>
        <v>0.03</v>
      </c>
      <c r="C168" s="58">
        <f t="shared" si="18"/>
        <v>87.453358208955223</v>
      </c>
      <c r="D168" s="64">
        <f t="shared" si="13"/>
        <v>0.06</v>
      </c>
      <c r="E168" s="58">
        <f t="shared" si="19"/>
        <v>174.90671641791045</v>
      </c>
      <c r="F168" s="64">
        <f t="shared" si="14"/>
        <v>0.09</v>
      </c>
      <c r="G168" s="58">
        <f t="shared" si="20"/>
        <v>262.3600746268657</v>
      </c>
      <c r="H168" s="64">
        <f t="shared" si="15"/>
        <v>0.12</v>
      </c>
      <c r="I168" s="58">
        <f t="shared" si="21"/>
        <v>349.81343283582089</v>
      </c>
      <c r="J168" s="68" t="s">
        <v>490</v>
      </c>
      <c r="K168" s="59" t="s">
        <v>490</v>
      </c>
      <c r="L168" s="68" t="s">
        <v>490</v>
      </c>
      <c r="M168" s="59" t="s">
        <v>490</v>
      </c>
      <c r="N168" s="24">
        <f t="shared" si="17"/>
        <v>343.04</v>
      </c>
      <c r="O168" s="24">
        <v>30</v>
      </c>
      <c r="P168" s="24">
        <v>30</v>
      </c>
      <c r="Q168" s="24">
        <v>3.2</v>
      </c>
      <c r="R168" s="24">
        <f t="shared" si="30"/>
        <v>192</v>
      </c>
      <c r="S168" s="24">
        <f t="shared" si="31"/>
        <v>151.04000000000002</v>
      </c>
    </row>
    <row r="169" spans="1:19" x14ac:dyDescent="0.2">
      <c r="A169" s="24" t="s">
        <v>188</v>
      </c>
      <c r="B169" s="64">
        <f t="shared" si="12"/>
        <v>0.03</v>
      </c>
      <c r="C169" s="58">
        <f t="shared" si="18"/>
        <v>78.914141414141426</v>
      </c>
      <c r="D169" s="64">
        <f t="shared" si="13"/>
        <v>0.06</v>
      </c>
      <c r="E169" s="58">
        <f t="shared" si="19"/>
        <v>157.82828282828285</v>
      </c>
      <c r="F169" s="64">
        <f t="shared" si="14"/>
        <v>0.09</v>
      </c>
      <c r="G169" s="58">
        <f t="shared" si="20"/>
        <v>236.74242424242425</v>
      </c>
      <c r="H169" s="64">
        <f t="shared" si="15"/>
        <v>0.12</v>
      </c>
      <c r="I169" s="58">
        <f t="shared" si="21"/>
        <v>315.6565656565657</v>
      </c>
      <c r="J169" s="68" t="s">
        <v>490</v>
      </c>
      <c r="K169" s="59" t="s">
        <v>490</v>
      </c>
      <c r="L169" s="68" t="s">
        <v>490</v>
      </c>
      <c r="M169" s="59" t="s">
        <v>490</v>
      </c>
      <c r="N169" s="24">
        <f t="shared" si="17"/>
        <v>380.15999999999997</v>
      </c>
      <c r="O169" s="24">
        <v>30</v>
      </c>
      <c r="P169" s="24">
        <v>30</v>
      </c>
      <c r="Q169" s="24">
        <v>3.6</v>
      </c>
      <c r="R169" s="24">
        <f t="shared" si="30"/>
        <v>216</v>
      </c>
      <c r="S169" s="24">
        <f t="shared" si="31"/>
        <v>164.16</v>
      </c>
    </row>
    <row r="170" spans="1:19" x14ac:dyDescent="0.2">
      <c r="A170" s="24" t="s">
        <v>189</v>
      </c>
      <c r="B170" s="64">
        <f t="shared" si="12"/>
        <v>0.03</v>
      </c>
      <c r="C170" s="58">
        <f t="shared" si="18"/>
        <v>72.115384615384613</v>
      </c>
      <c r="D170" s="64">
        <f t="shared" si="13"/>
        <v>0.06</v>
      </c>
      <c r="E170" s="58">
        <f t="shared" si="19"/>
        <v>144.23076923076923</v>
      </c>
      <c r="F170" s="64">
        <f t="shared" si="14"/>
        <v>0.09</v>
      </c>
      <c r="G170" s="58">
        <f t="shared" si="20"/>
        <v>216.34615384615384</v>
      </c>
      <c r="H170" s="64">
        <f t="shared" si="15"/>
        <v>0.12</v>
      </c>
      <c r="I170" s="58">
        <f t="shared" si="21"/>
        <v>288.46153846153845</v>
      </c>
      <c r="J170" s="68" t="s">
        <v>490</v>
      </c>
      <c r="K170" s="59" t="s">
        <v>490</v>
      </c>
      <c r="L170" s="68" t="s">
        <v>490</v>
      </c>
      <c r="M170" s="59" t="s">
        <v>490</v>
      </c>
      <c r="N170" s="24">
        <f t="shared" si="17"/>
        <v>416</v>
      </c>
      <c r="O170" s="24">
        <v>30</v>
      </c>
      <c r="P170" s="24">
        <v>30</v>
      </c>
      <c r="Q170" s="24">
        <v>4</v>
      </c>
      <c r="R170" s="24">
        <f t="shared" si="30"/>
        <v>240</v>
      </c>
      <c r="S170" s="24">
        <f t="shared" si="31"/>
        <v>176</v>
      </c>
    </row>
    <row r="171" spans="1:19" x14ac:dyDescent="0.2">
      <c r="A171" s="24" t="s">
        <v>190</v>
      </c>
      <c r="B171" s="64">
        <f t="shared" si="12"/>
        <v>0.03</v>
      </c>
      <c r="C171" s="58">
        <f t="shared" si="18"/>
        <v>59.999999999999993</v>
      </c>
      <c r="D171" s="64">
        <f t="shared" si="13"/>
        <v>0.06</v>
      </c>
      <c r="E171" s="58">
        <f t="shared" si="19"/>
        <v>119.99999999999999</v>
      </c>
      <c r="F171" s="64">
        <f t="shared" si="14"/>
        <v>0.09</v>
      </c>
      <c r="G171" s="58">
        <f t="shared" si="20"/>
        <v>179.99999999999997</v>
      </c>
      <c r="H171" s="64">
        <f t="shared" si="15"/>
        <v>0.12</v>
      </c>
      <c r="I171" s="58">
        <f t="shared" si="21"/>
        <v>239.99999999999997</v>
      </c>
      <c r="J171" s="68" t="s">
        <v>490</v>
      </c>
      <c r="K171" s="59" t="s">
        <v>490</v>
      </c>
      <c r="L171" s="68" t="s">
        <v>490</v>
      </c>
      <c r="M171" s="59" t="s">
        <v>490</v>
      </c>
      <c r="N171" s="24">
        <f t="shared" si="17"/>
        <v>500</v>
      </c>
      <c r="O171" s="24">
        <v>30</v>
      </c>
      <c r="P171" s="24">
        <v>30</v>
      </c>
      <c r="Q171" s="24">
        <v>5</v>
      </c>
      <c r="R171" s="24">
        <f t="shared" si="30"/>
        <v>300</v>
      </c>
      <c r="S171" s="24">
        <f t="shared" si="31"/>
        <v>200</v>
      </c>
    </row>
    <row r="172" spans="1:19" x14ac:dyDescent="0.2">
      <c r="A172" s="24" t="s">
        <v>191</v>
      </c>
      <c r="B172" s="64">
        <f t="shared" si="12"/>
        <v>0.35</v>
      </c>
      <c r="C172" s="58">
        <f t="shared" si="18"/>
        <v>25.735294117647058</v>
      </c>
      <c r="D172" s="64">
        <f t="shared" si="13"/>
        <v>0.7</v>
      </c>
      <c r="E172" s="58">
        <f t="shared" si="19"/>
        <v>51.470588235294116</v>
      </c>
      <c r="F172" s="64">
        <f t="shared" si="14"/>
        <v>1.0499999999999998</v>
      </c>
      <c r="G172" s="58">
        <f t="shared" si="20"/>
        <v>77.20588235294116</v>
      </c>
      <c r="H172" s="64">
        <f t="shared" si="15"/>
        <v>1.4</v>
      </c>
      <c r="I172" s="58">
        <f t="shared" si="21"/>
        <v>102.94117647058823</v>
      </c>
      <c r="J172" s="68" t="s">
        <v>490</v>
      </c>
      <c r="K172" s="59" t="s">
        <v>490</v>
      </c>
      <c r="L172" s="68" t="s">
        <v>490</v>
      </c>
      <c r="M172" s="59" t="s">
        <v>490</v>
      </c>
      <c r="N172" s="24">
        <f t="shared" si="17"/>
        <v>13600</v>
      </c>
      <c r="O172" s="24">
        <v>350</v>
      </c>
      <c r="P172" s="24">
        <v>350</v>
      </c>
      <c r="Q172" s="24">
        <v>10</v>
      </c>
      <c r="R172" s="24">
        <f t="shared" si="30"/>
        <v>7000</v>
      </c>
      <c r="S172" s="24">
        <f t="shared" si="31"/>
        <v>6600</v>
      </c>
    </row>
    <row r="173" spans="1:19" x14ac:dyDescent="0.2">
      <c r="A173" s="24" t="s">
        <v>192</v>
      </c>
      <c r="B173" s="64">
        <f t="shared" si="12"/>
        <v>0.35</v>
      </c>
      <c r="C173" s="58">
        <f t="shared" si="18"/>
        <v>20.74074074074074</v>
      </c>
      <c r="D173" s="64">
        <f t="shared" si="13"/>
        <v>0.7</v>
      </c>
      <c r="E173" s="58">
        <f t="shared" si="19"/>
        <v>41.481481481481481</v>
      </c>
      <c r="F173" s="64">
        <f t="shared" si="14"/>
        <v>1.0499999999999998</v>
      </c>
      <c r="G173" s="58">
        <f t="shared" si="20"/>
        <v>62.222222222222207</v>
      </c>
      <c r="H173" s="64">
        <f t="shared" si="15"/>
        <v>1.4</v>
      </c>
      <c r="I173" s="58">
        <f t="shared" si="21"/>
        <v>82.962962962962962</v>
      </c>
      <c r="J173" s="68" t="s">
        <v>490</v>
      </c>
      <c r="K173" s="59" t="s">
        <v>490</v>
      </c>
      <c r="L173" s="68" t="s">
        <v>490</v>
      </c>
      <c r="M173" s="59" t="s">
        <v>490</v>
      </c>
      <c r="N173" s="24">
        <f t="shared" si="17"/>
        <v>16875</v>
      </c>
      <c r="O173" s="24">
        <v>350</v>
      </c>
      <c r="P173" s="24">
        <v>350</v>
      </c>
      <c r="Q173" s="24">
        <v>12.5</v>
      </c>
      <c r="R173" s="24">
        <f t="shared" si="30"/>
        <v>8750</v>
      </c>
      <c r="S173" s="24">
        <f t="shared" si="31"/>
        <v>8125</v>
      </c>
    </row>
    <row r="174" spans="1:19" x14ac:dyDescent="0.2">
      <c r="A174" s="24" t="s">
        <v>193</v>
      </c>
      <c r="B174" s="64">
        <f t="shared" si="12"/>
        <v>0.35</v>
      </c>
      <c r="C174" s="58">
        <f t="shared" si="18"/>
        <v>16.373502994011975</v>
      </c>
      <c r="D174" s="64">
        <f t="shared" si="13"/>
        <v>0.7</v>
      </c>
      <c r="E174" s="58">
        <f t="shared" si="19"/>
        <v>32.74700598802395</v>
      </c>
      <c r="F174" s="64">
        <f t="shared" si="14"/>
        <v>1.0499999999999998</v>
      </c>
      <c r="G174" s="58">
        <f t="shared" si="20"/>
        <v>49.120508982035915</v>
      </c>
      <c r="H174" s="64">
        <f t="shared" si="15"/>
        <v>1.4</v>
      </c>
      <c r="I174" s="58">
        <f t="shared" si="21"/>
        <v>65.494011976047901</v>
      </c>
      <c r="J174" s="68" t="s">
        <v>490</v>
      </c>
      <c r="K174" s="59" t="s">
        <v>490</v>
      </c>
      <c r="L174" s="68" t="s">
        <v>490</v>
      </c>
      <c r="M174" s="59" t="s">
        <v>490</v>
      </c>
      <c r="N174" s="24">
        <f t="shared" si="17"/>
        <v>21376</v>
      </c>
      <c r="O174" s="24">
        <v>350</v>
      </c>
      <c r="P174" s="24">
        <v>350</v>
      </c>
      <c r="Q174" s="24">
        <v>16</v>
      </c>
      <c r="R174" s="24">
        <f t="shared" si="30"/>
        <v>11200</v>
      </c>
      <c r="S174" s="24">
        <f t="shared" si="31"/>
        <v>10176</v>
      </c>
    </row>
    <row r="175" spans="1:19" x14ac:dyDescent="0.2">
      <c r="A175" s="24" t="s">
        <v>194</v>
      </c>
      <c r="B175" s="64">
        <f t="shared" si="12"/>
        <v>0.35</v>
      </c>
      <c r="C175" s="58">
        <f t="shared" si="18"/>
        <v>31.98099415204678</v>
      </c>
      <c r="D175" s="64">
        <f t="shared" si="13"/>
        <v>0.7</v>
      </c>
      <c r="E175" s="58">
        <f t="shared" si="19"/>
        <v>63.961988304093559</v>
      </c>
      <c r="F175" s="64">
        <f t="shared" si="14"/>
        <v>1.0499999999999998</v>
      </c>
      <c r="G175" s="58">
        <f t="shared" si="20"/>
        <v>95.942982456140342</v>
      </c>
      <c r="H175" s="64">
        <f t="shared" si="15"/>
        <v>1.4</v>
      </c>
      <c r="I175" s="58">
        <f t="shared" si="21"/>
        <v>127.92397660818712</v>
      </c>
      <c r="J175" s="68" t="s">
        <v>490</v>
      </c>
      <c r="K175" s="59" t="s">
        <v>490</v>
      </c>
      <c r="L175" s="68" t="s">
        <v>490</v>
      </c>
      <c r="M175" s="59" t="s">
        <v>490</v>
      </c>
      <c r="N175" s="24">
        <f t="shared" si="17"/>
        <v>10944</v>
      </c>
      <c r="O175" s="24">
        <v>350</v>
      </c>
      <c r="P175" s="24">
        <v>350</v>
      </c>
      <c r="Q175" s="24">
        <v>8</v>
      </c>
      <c r="R175" s="24">
        <f t="shared" si="30"/>
        <v>5600</v>
      </c>
      <c r="S175" s="24">
        <f t="shared" si="31"/>
        <v>5344</v>
      </c>
    </row>
    <row r="176" spans="1:19" x14ac:dyDescent="0.2">
      <c r="A176" s="24" t="s">
        <v>195</v>
      </c>
      <c r="B176" s="64">
        <f t="shared" si="12"/>
        <v>0.4</v>
      </c>
      <c r="C176" s="58">
        <f t="shared" si="18"/>
        <v>25.641025641025642</v>
      </c>
      <c r="D176" s="64">
        <f t="shared" si="13"/>
        <v>0.8</v>
      </c>
      <c r="E176" s="58">
        <f t="shared" si="19"/>
        <v>51.282051282051285</v>
      </c>
      <c r="F176" s="64">
        <f t="shared" si="14"/>
        <v>1.2000000000000002</v>
      </c>
      <c r="G176" s="58">
        <f t="shared" si="20"/>
        <v>76.923076923076934</v>
      </c>
      <c r="H176" s="64">
        <f t="shared" si="15"/>
        <v>1.6</v>
      </c>
      <c r="I176" s="58">
        <f t="shared" si="21"/>
        <v>102.56410256410257</v>
      </c>
      <c r="J176" s="68" t="s">
        <v>490</v>
      </c>
      <c r="K176" s="59" t="s">
        <v>490</v>
      </c>
      <c r="L176" s="68" t="s">
        <v>490</v>
      </c>
      <c r="M176" s="59" t="s">
        <v>490</v>
      </c>
      <c r="N176" s="24">
        <f t="shared" si="17"/>
        <v>15600</v>
      </c>
      <c r="O176" s="24">
        <v>400</v>
      </c>
      <c r="P176" s="24">
        <v>400</v>
      </c>
      <c r="Q176" s="24">
        <v>10</v>
      </c>
      <c r="R176" s="24">
        <f t="shared" si="30"/>
        <v>8000</v>
      </c>
      <c r="S176" s="24">
        <f t="shared" si="31"/>
        <v>7600</v>
      </c>
    </row>
    <row r="177" spans="1:19" x14ac:dyDescent="0.2">
      <c r="A177" s="24" t="s">
        <v>196</v>
      </c>
      <c r="B177" s="64">
        <f t="shared" si="12"/>
        <v>0.4</v>
      </c>
      <c r="C177" s="58">
        <f t="shared" si="18"/>
        <v>20.645161290322584</v>
      </c>
      <c r="D177" s="64">
        <f t="shared" si="13"/>
        <v>0.8</v>
      </c>
      <c r="E177" s="58">
        <f t="shared" si="19"/>
        <v>41.290322580645167</v>
      </c>
      <c r="F177" s="64">
        <f t="shared" si="14"/>
        <v>1.2000000000000002</v>
      </c>
      <c r="G177" s="58">
        <f t="shared" si="20"/>
        <v>61.935483870967758</v>
      </c>
      <c r="H177" s="64">
        <f t="shared" si="15"/>
        <v>1.6</v>
      </c>
      <c r="I177" s="58">
        <f t="shared" si="21"/>
        <v>82.580645161290334</v>
      </c>
      <c r="J177" s="68" t="s">
        <v>490</v>
      </c>
      <c r="K177" s="59" t="s">
        <v>490</v>
      </c>
      <c r="L177" s="68" t="s">
        <v>490</v>
      </c>
      <c r="M177" s="59" t="s">
        <v>490</v>
      </c>
      <c r="N177" s="24">
        <f t="shared" si="17"/>
        <v>19375</v>
      </c>
      <c r="O177" s="24">
        <v>400</v>
      </c>
      <c r="P177" s="24">
        <v>400</v>
      </c>
      <c r="Q177" s="24">
        <v>12.5</v>
      </c>
      <c r="R177" s="24">
        <f t="shared" si="30"/>
        <v>10000</v>
      </c>
      <c r="S177" s="24">
        <f t="shared" si="31"/>
        <v>9375</v>
      </c>
    </row>
    <row r="178" spans="1:19" x14ac:dyDescent="0.2">
      <c r="A178" s="24" t="s">
        <v>197</v>
      </c>
      <c r="B178" s="64">
        <f t="shared" si="12"/>
        <v>0.4</v>
      </c>
      <c r="C178" s="58">
        <f t="shared" si="18"/>
        <v>16.276041666666668</v>
      </c>
      <c r="D178" s="64">
        <f t="shared" si="13"/>
        <v>0.8</v>
      </c>
      <c r="E178" s="58">
        <f t="shared" si="19"/>
        <v>32.552083333333336</v>
      </c>
      <c r="F178" s="64">
        <f t="shared" si="14"/>
        <v>1.2000000000000002</v>
      </c>
      <c r="G178" s="58">
        <f t="shared" si="20"/>
        <v>48.828125000000007</v>
      </c>
      <c r="H178" s="64">
        <f t="shared" ref="H178:H241" si="32">+O178*4/1000</f>
        <v>1.6</v>
      </c>
      <c r="I178" s="58">
        <f t="shared" si="21"/>
        <v>65.104166666666671</v>
      </c>
      <c r="J178" s="68" t="s">
        <v>490</v>
      </c>
      <c r="K178" s="59" t="s">
        <v>490</v>
      </c>
      <c r="L178" s="68" t="s">
        <v>490</v>
      </c>
      <c r="M178" s="59" t="s">
        <v>490</v>
      </c>
      <c r="N178" s="24">
        <f t="shared" ref="N178:N241" si="33">+R178+S178</f>
        <v>24576</v>
      </c>
      <c r="O178" s="24">
        <v>400</v>
      </c>
      <c r="P178" s="24">
        <v>400</v>
      </c>
      <c r="Q178" s="24">
        <v>16</v>
      </c>
      <c r="R178" s="24">
        <f t="shared" si="30"/>
        <v>12800</v>
      </c>
      <c r="S178" s="24">
        <f t="shared" si="31"/>
        <v>11776</v>
      </c>
    </row>
    <row r="179" spans="1:19" x14ac:dyDescent="0.2">
      <c r="A179" s="24" t="s">
        <v>198</v>
      </c>
      <c r="B179" s="64">
        <f t="shared" ref="B179:B241" si="34">+H179/4*1</f>
        <v>0.04</v>
      </c>
      <c r="C179" s="58">
        <f t="shared" si="18"/>
        <v>106.66666666666667</v>
      </c>
      <c r="D179" s="64">
        <f t="shared" ref="D179:D241" si="35">+H179/4*2</f>
        <v>0.08</v>
      </c>
      <c r="E179" s="58">
        <f t="shared" si="19"/>
        <v>213.33333333333334</v>
      </c>
      <c r="F179" s="64">
        <f t="shared" ref="F179:F241" si="36">+H179/4*3</f>
        <v>0.12</v>
      </c>
      <c r="G179" s="58">
        <f t="shared" si="20"/>
        <v>320</v>
      </c>
      <c r="H179" s="64">
        <f t="shared" si="32"/>
        <v>0.16</v>
      </c>
      <c r="I179" s="58">
        <f t="shared" si="21"/>
        <v>426.66666666666669</v>
      </c>
      <c r="J179" s="68" t="s">
        <v>490</v>
      </c>
      <c r="K179" s="59" t="s">
        <v>490</v>
      </c>
      <c r="L179" s="68" t="s">
        <v>490</v>
      </c>
      <c r="M179" s="59" t="s">
        <v>490</v>
      </c>
      <c r="N179" s="24">
        <f t="shared" si="33"/>
        <v>375</v>
      </c>
      <c r="O179" s="24">
        <v>40</v>
      </c>
      <c r="P179" s="24">
        <f t="shared" ref="P179:P240" si="37">+O179</f>
        <v>40</v>
      </c>
      <c r="Q179" s="24">
        <v>2.5</v>
      </c>
      <c r="R179" s="24">
        <f t="shared" si="30"/>
        <v>200</v>
      </c>
      <c r="S179" s="24">
        <f t="shared" si="31"/>
        <v>175</v>
      </c>
    </row>
    <row r="180" spans="1:19" x14ac:dyDescent="0.2">
      <c r="A180" s="24" t="s">
        <v>199</v>
      </c>
      <c r="B180" s="64">
        <f t="shared" si="34"/>
        <v>0.04</v>
      </c>
      <c r="C180" s="58">
        <f t="shared" ref="C180:C243" si="38">+B180/N180*1000000</f>
        <v>90.090090090090087</v>
      </c>
      <c r="D180" s="64">
        <f t="shared" si="35"/>
        <v>0.08</v>
      </c>
      <c r="E180" s="58">
        <f t="shared" ref="E180:E243" si="39">+D180/N180*1000000</f>
        <v>180.18018018018017</v>
      </c>
      <c r="F180" s="64">
        <f t="shared" si="36"/>
        <v>0.12</v>
      </c>
      <c r="G180" s="58">
        <f t="shared" ref="G180:G243" si="40">+F180/N180*1000000</f>
        <v>270.27027027027026</v>
      </c>
      <c r="H180" s="64">
        <f t="shared" si="32"/>
        <v>0.16</v>
      </c>
      <c r="I180" s="58">
        <f t="shared" ref="I180:I243" si="41">+H180/N180*1000000</f>
        <v>360.36036036036035</v>
      </c>
      <c r="J180" s="68" t="s">
        <v>490</v>
      </c>
      <c r="K180" s="59" t="s">
        <v>490</v>
      </c>
      <c r="L180" s="68" t="s">
        <v>490</v>
      </c>
      <c r="M180" s="59" t="s">
        <v>490</v>
      </c>
      <c r="N180" s="24">
        <f t="shared" si="33"/>
        <v>444</v>
      </c>
      <c r="O180" s="24">
        <v>40</v>
      </c>
      <c r="P180" s="24">
        <f t="shared" si="37"/>
        <v>40</v>
      </c>
      <c r="Q180" s="24">
        <v>3</v>
      </c>
      <c r="R180" s="24">
        <f t="shared" si="30"/>
        <v>240</v>
      </c>
      <c r="S180" s="24">
        <f t="shared" si="31"/>
        <v>204</v>
      </c>
    </row>
    <row r="181" spans="1:19" x14ac:dyDescent="0.2">
      <c r="A181" s="24" t="s">
        <v>200</v>
      </c>
      <c r="B181" s="64">
        <f t="shared" si="34"/>
        <v>0.04</v>
      </c>
      <c r="C181" s="58">
        <f t="shared" si="38"/>
        <v>84.918478260869563</v>
      </c>
      <c r="D181" s="64">
        <f t="shared" si="35"/>
        <v>0.08</v>
      </c>
      <c r="E181" s="58">
        <f t="shared" si="39"/>
        <v>169.83695652173913</v>
      </c>
      <c r="F181" s="64">
        <f t="shared" si="36"/>
        <v>0.12</v>
      </c>
      <c r="G181" s="58">
        <f t="shared" si="40"/>
        <v>254.75543478260869</v>
      </c>
      <c r="H181" s="64">
        <f t="shared" si="32"/>
        <v>0.16</v>
      </c>
      <c r="I181" s="58">
        <f t="shared" si="41"/>
        <v>339.67391304347825</v>
      </c>
      <c r="J181" s="68" t="s">
        <v>490</v>
      </c>
      <c r="K181" s="59" t="s">
        <v>490</v>
      </c>
      <c r="L181" s="68" t="s">
        <v>490</v>
      </c>
      <c r="M181" s="59" t="s">
        <v>490</v>
      </c>
      <c r="N181" s="24">
        <f t="shared" si="33"/>
        <v>471.04</v>
      </c>
      <c r="O181" s="24">
        <v>40</v>
      </c>
      <c r="P181" s="24">
        <f t="shared" si="37"/>
        <v>40</v>
      </c>
      <c r="Q181" s="24">
        <v>3.2</v>
      </c>
      <c r="R181" s="24">
        <f t="shared" si="30"/>
        <v>256</v>
      </c>
      <c r="S181" s="24">
        <f t="shared" si="31"/>
        <v>215.04000000000002</v>
      </c>
    </row>
    <row r="182" spans="1:19" x14ac:dyDescent="0.2">
      <c r="A182" s="24" t="s">
        <v>201</v>
      </c>
      <c r="B182" s="64">
        <f t="shared" si="34"/>
        <v>0.04</v>
      </c>
      <c r="C182" s="58">
        <f t="shared" si="38"/>
        <v>76.312576312576311</v>
      </c>
      <c r="D182" s="64">
        <f t="shared" si="35"/>
        <v>0.08</v>
      </c>
      <c r="E182" s="58">
        <f t="shared" si="39"/>
        <v>152.62515262515262</v>
      </c>
      <c r="F182" s="64">
        <f t="shared" si="36"/>
        <v>0.12</v>
      </c>
      <c r="G182" s="58">
        <f t="shared" si="40"/>
        <v>228.93772893772893</v>
      </c>
      <c r="H182" s="64">
        <f t="shared" si="32"/>
        <v>0.16</v>
      </c>
      <c r="I182" s="58">
        <f t="shared" si="41"/>
        <v>305.25030525030525</v>
      </c>
      <c r="J182" s="68" t="s">
        <v>490</v>
      </c>
      <c r="K182" s="59" t="s">
        <v>490</v>
      </c>
      <c r="L182" s="68" t="s">
        <v>490</v>
      </c>
      <c r="M182" s="59" t="s">
        <v>490</v>
      </c>
      <c r="N182" s="24">
        <f t="shared" si="33"/>
        <v>524.16</v>
      </c>
      <c r="O182" s="24">
        <v>40</v>
      </c>
      <c r="P182" s="24">
        <f t="shared" si="37"/>
        <v>40</v>
      </c>
      <c r="Q182" s="24">
        <v>3.6</v>
      </c>
      <c r="R182" s="24">
        <f t="shared" si="30"/>
        <v>288</v>
      </c>
      <c r="S182" s="24">
        <f t="shared" si="31"/>
        <v>236.16</v>
      </c>
    </row>
    <row r="183" spans="1:19" x14ac:dyDescent="0.2">
      <c r="A183" s="24" t="s">
        <v>202</v>
      </c>
      <c r="B183" s="64">
        <f t="shared" si="34"/>
        <v>0.04</v>
      </c>
      <c r="C183" s="58">
        <f t="shared" si="38"/>
        <v>69.444444444444443</v>
      </c>
      <c r="D183" s="64">
        <f t="shared" si="35"/>
        <v>0.08</v>
      </c>
      <c r="E183" s="58">
        <f t="shared" si="39"/>
        <v>138.88888888888889</v>
      </c>
      <c r="F183" s="64">
        <f t="shared" si="36"/>
        <v>0.12</v>
      </c>
      <c r="G183" s="58">
        <f t="shared" si="40"/>
        <v>208.33333333333331</v>
      </c>
      <c r="H183" s="64">
        <f t="shared" si="32"/>
        <v>0.16</v>
      </c>
      <c r="I183" s="58">
        <f t="shared" si="41"/>
        <v>277.77777777777777</v>
      </c>
      <c r="J183" s="68" t="s">
        <v>490</v>
      </c>
      <c r="K183" s="59" t="s">
        <v>490</v>
      </c>
      <c r="L183" s="68" t="s">
        <v>490</v>
      </c>
      <c r="M183" s="59" t="s">
        <v>490</v>
      </c>
      <c r="N183" s="24">
        <f t="shared" si="33"/>
        <v>576</v>
      </c>
      <c r="O183" s="24">
        <v>40</v>
      </c>
      <c r="P183" s="24">
        <f t="shared" si="37"/>
        <v>40</v>
      </c>
      <c r="Q183" s="24">
        <v>4</v>
      </c>
      <c r="R183" s="24">
        <f t="shared" si="30"/>
        <v>320</v>
      </c>
      <c r="S183" s="24">
        <f t="shared" si="31"/>
        <v>256</v>
      </c>
    </row>
    <row r="184" spans="1:19" x14ac:dyDescent="0.2">
      <c r="A184" s="24" t="s">
        <v>203</v>
      </c>
      <c r="B184" s="64">
        <f t="shared" si="34"/>
        <v>0.04</v>
      </c>
      <c r="C184" s="58">
        <f t="shared" si="38"/>
        <v>57.142857142857139</v>
      </c>
      <c r="D184" s="64">
        <f t="shared" si="35"/>
        <v>0.08</v>
      </c>
      <c r="E184" s="58">
        <f t="shared" si="39"/>
        <v>114.28571428571428</v>
      </c>
      <c r="F184" s="64">
        <f t="shared" si="36"/>
        <v>0.12</v>
      </c>
      <c r="G184" s="58">
        <f t="shared" si="40"/>
        <v>171.42857142857142</v>
      </c>
      <c r="H184" s="64">
        <f t="shared" si="32"/>
        <v>0.16</v>
      </c>
      <c r="I184" s="58">
        <f t="shared" si="41"/>
        <v>228.57142857142856</v>
      </c>
      <c r="J184" s="68" t="s">
        <v>490</v>
      </c>
      <c r="K184" s="59" t="s">
        <v>490</v>
      </c>
      <c r="L184" s="68" t="s">
        <v>490</v>
      </c>
      <c r="M184" s="59" t="s">
        <v>490</v>
      </c>
      <c r="N184" s="24">
        <f t="shared" si="33"/>
        <v>700</v>
      </c>
      <c r="O184" s="24">
        <v>40</v>
      </c>
      <c r="P184" s="24">
        <f t="shared" si="37"/>
        <v>40</v>
      </c>
      <c r="Q184" s="24">
        <v>5</v>
      </c>
      <c r="R184" s="24">
        <f t="shared" si="30"/>
        <v>400</v>
      </c>
      <c r="S184" s="24">
        <f t="shared" si="31"/>
        <v>300</v>
      </c>
    </row>
    <row r="185" spans="1:19" x14ac:dyDescent="0.2">
      <c r="A185" s="24" t="s">
        <v>204</v>
      </c>
      <c r="B185" s="64">
        <f t="shared" si="34"/>
        <v>0.04</v>
      </c>
      <c r="C185" s="58">
        <f t="shared" si="38"/>
        <v>51.910299003322265</v>
      </c>
      <c r="D185" s="64">
        <f t="shared" si="35"/>
        <v>0.08</v>
      </c>
      <c r="E185" s="58">
        <f t="shared" si="39"/>
        <v>103.82059800664453</v>
      </c>
      <c r="F185" s="64">
        <f t="shared" si="36"/>
        <v>0.12</v>
      </c>
      <c r="G185" s="58">
        <f t="shared" si="40"/>
        <v>155.73089700996678</v>
      </c>
      <c r="H185" s="64">
        <f t="shared" si="32"/>
        <v>0.16</v>
      </c>
      <c r="I185" s="58">
        <f t="shared" si="41"/>
        <v>207.64119601328906</v>
      </c>
      <c r="J185" s="68" t="s">
        <v>490</v>
      </c>
      <c r="K185" s="59" t="s">
        <v>490</v>
      </c>
      <c r="L185" s="68" t="s">
        <v>490</v>
      </c>
      <c r="M185" s="59" t="s">
        <v>490</v>
      </c>
      <c r="N185" s="24">
        <f t="shared" si="33"/>
        <v>770.56</v>
      </c>
      <c r="O185" s="24">
        <v>40</v>
      </c>
      <c r="P185" s="24">
        <f t="shared" si="37"/>
        <v>40</v>
      </c>
      <c r="Q185" s="24">
        <v>5.6</v>
      </c>
      <c r="R185" s="24">
        <f t="shared" si="30"/>
        <v>448</v>
      </c>
      <c r="S185" s="24">
        <f t="shared" si="31"/>
        <v>322.56</v>
      </c>
    </row>
    <row r="186" spans="1:19" x14ac:dyDescent="0.2">
      <c r="A186" s="24" t="s">
        <v>205</v>
      </c>
      <c r="B186" s="64">
        <f t="shared" si="34"/>
        <v>0.04</v>
      </c>
      <c r="C186" s="58">
        <f t="shared" si="38"/>
        <v>49.019607843137251</v>
      </c>
      <c r="D186" s="64">
        <f t="shared" si="35"/>
        <v>0.08</v>
      </c>
      <c r="E186" s="58">
        <f t="shared" si="39"/>
        <v>98.039215686274503</v>
      </c>
      <c r="F186" s="64">
        <f t="shared" si="36"/>
        <v>0.12</v>
      </c>
      <c r="G186" s="58">
        <f t="shared" si="40"/>
        <v>147.05882352941174</v>
      </c>
      <c r="H186" s="64">
        <f t="shared" si="32"/>
        <v>0.16</v>
      </c>
      <c r="I186" s="58">
        <f t="shared" si="41"/>
        <v>196.07843137254901</v>
      </c>
      <c r="J186" s="68" t="s">
        <v>490</v>
      </c>
      <c r="K186" s="59" t="s">
        <v>490</v>
      </c>
      <c r="L186" s="68" t="s">
        <v>490</v>
      </c>
      <c r="M186" s="59" t="s">
        <v>490</v>
      </c>
      <c r="N186" s="24">
        <f t="shared" si="33"/>
        <v>816</v>
      </c>
      <c r="O186" s="24">
        <v>40</v>
      </c>
      <c r="P186" s="24">
        <f t="shared" si="37"/>
        <v>40</v>
      </c>
      <c r="Q186" s="24">
        <v>6</v>
      </c>
      <c r="R186" s="24">
        <f t="shared" si="30"/>
        <v>480</v>
      </c>
      <c r="S186" s="24">
        <f t="shared" si="31"/>
        <v>336</v>
      </c>
    </row>
    <row r="187" spans="1:19" x14ac:dyDescent="0.2">
      <c r="A187" s="24" t="s">
        <v>206</v>
      </c>
      <c r="B187" s="64">
        <f t="shared" si="34"/>
        <v>0.05</v>
      </c>
      <c r="C187" s="58">
        <f t="shared" si="38"/>
        <v>88.652482269503551</v>
      </c>
      <c r="D187" s="64">
        <f t="shared" si="35"/>
        <v>0.1</v>
      </c>
      <c r="E187" s="58">
        <f t="shared" si="39"/>
        <v>177.3049645390071</v>
      </c>
      <c r="F187" s="64">
        <f t="shared" si="36"/>
        <v>0.15000000000000002</v>
      </c>
      <c r="G187" s="58">
        <f t="shared" si="40"/>
        <v>265.95744680851072</v>
      </c>
      <c r="H187" s="64">
        <f t="shared" si="32"/>
        <v>0.2</v>
      </c>
      <c r="I187" s="58">
        <f t="shared" si="41"/>
        <v>354.6099290780142</v>
      </c>
      <c r="J187" s="68" t="s">
        <v>490</v>
      </c>
      <c r="K187" s="59" t="s">
        <v>490</v>
      </c>
      <c r="L187" s="68" t="s">
        <v>490</v>
      </c>
      <c r="M187" s="59" t="s">
        <v>490</v>
      </c>
      <c r="N187" s="24">
        <f t="shared" si="33"/>
        <v>564</v>
      </c>
      <c r="O187" s="24">
        <v>50</v>
      </c>
      <c r="P187" s="24">
        <f t="shared" si="37"/>
        <v>50</v>
      </c>
      <c r="Q187" s="24">
        <v>3</v>
      </c>
      <c r="R187" s="24">
        <f t="shared" si="30"/>
        <v>300</v>
      </c>
      <c r="S187" s="24">
        <f t="shared" si="31"/>
        <v>264</v>
      </c>
    </row>
    <row r="188" spans="1:19" x14ac:dyDescent="0.2">
      <c r="A188" s="24" t="s">
        <v>207</v>
      </c>
      <c r="B188" s="64">
        <f t="shared" si="34"/>
        <v>0.05</v>
      </c>
      <c r="C188" s="58">
        <f t="shared" si="38"/>
        <v>83.466880341880355</v>
      </c>
      <c r="D188" s="64">
        <f t="shared" si="35"/>
        <v>0.1</v>
      </c>
      <c r="E188" s="58">
        <f t="shared" si="39"/>
        <v>166.93376068376071</v>
      </c>
      <c r="F188" s="64">
        <f t="shared" si="36"/>
        <v>0.15000000000000002</v>
      </c>
      <c r="G188" s="58">
        <f t="shared" si="40"/>
        <v>250.40064102564105</v>
      </c>
      <c r="H188" s="64">
        <f t="shared" si="32"/>
        <v>0.2</v>
      </c>
      <c r="I188" s="58">
        <f t="shared" si="41"/>
        <v>333.86752136752142</v>
      </c>
      <c r="J188" s="68" t="s">
        <v>490</v>
      </c>
      <c r="K188" s="59" t="s">
        <v>490</v>
      </c>
      <c r="L188" s="68" t="s">
        <v>490</v>
      </c>
      <c r="M188" s="59" t="s">
        <v>490</v>
      </c>
      <c r="N188" s="24">
        <f t="shared" si="33"/>
        <v>599.04</v>
      </c>
      <c r="O188" s="24">
        <v>50</v>
      </c>
      <c r="P188" s="24">
        <f t="shared" si="37"/>
        <v>50</v>
      </c>
      <c r="Q188" s="24">
        <v>3.2</v>
      </c>
      <c r="R188" s="24">
        <f t="shared" si="30"/>
        <v>320</v>
      </c>
      <c r="S188" s="24">
        <f t="shared" si="31"/>
        <v>279.04000000000002</v>
      </c>
    </row>
    <row r="189" spans="1:19" x14ac:dyDescent="0.2">
      <c r="A189" s="24" t="s">
        <v>208</v>
      </c>
      <c r="B189" s="64">
        <f t="shared" si="34"/>
        <v>0.05</v>
      </c>
      <c r="C189" s="58">
        <f t="shared" si="38"/>
        <v>74.832375478927204</v>
      </c>
      <c r="D189" s="64">
        <f t="shared" si="35"/>
        <v>0.1</v>
      </c>
      <c r="E189" s="58">
        <f t="shared" si="39"/>
        <v>149.66475095785441</v>
      </c>
      <c r="F189" s="64">
        <f t="shared" si="36"/>
        <v>0.15000000000000002</v>
      </c>
      <c r="G189" s="58">
        <f t="shared" si="40"/>
        <v>224.49712643678166</v>
      </c>
      <c r="H189" s="64">
        <f t="shared" si="32"/>
        <v>0.2</v>
      </c>
      <c r="I189" s="58">
        <f t="shared" si="41"/>
        <v>299.32950191570882</v>
      </c>
      <c r="J189" s="68" t="s">
        <v>490</v>
      </c>
      <c r="K189" s="59" t="s">
        <v>490</v>
      </c>
      <c r="L189" s="68" t="s">
        <v>490</v>
      </c>
      <c r="M189" s="59" t="s">
        <v>490</v>
      </c>
      <c r="N189" s="24">
        <f t="shared" si="33"/>
        <v>668.16</v>
      </c>
      <c r="O189" s="24">
        <v>50</v>
      </c>
      <c r="P189" s="24">
        <f t="shared" si="37"/>
        <v>50</v>
      </c>
      <c r="Q189" s="24">
        <v>3.6</v>
      </c>
      <c r="R189" s="24">
        <f t="shared" si="30"/>
        <v>360</v>
      </c>
      <c r="S189" s="24">
        <f t="shared" si="31"/>
        <v>308.15999999999997</v>
      </c>
    </row>
    <row r="190" spans="1:19" x14ac:dyDescent="0.2">
      <c r="A190" s="24" t="s">
        <v>209</v>
      </c>
      <c r="B190" s="64">
        <f t="shared" si="34"/>
        <v>0.05</v>
      </c>
      <c r="C190" s="58">
        <f t="shared" si="38"/>
        <v>67.934782608695656</v>
      </c>
      <c r="D190" s="64">
        <f t="shared" si="35"/>
        <v>0.1</v>
      </c>
      <c r="E190" s="58">
        <f t="shared" si="39"/>
        <v>135.86956521739131</v>
      </c>
      <c r="F190" s="64">
        <f t="shared" si="36"/>
        <v>0.15000000000000002</v>
      </c>
      <c r="G190" s="58">
        <f t="shared" si="40"/>
        <v>203.804347826087</v>
      </c>
      <c r="H190" s="64">
        <f t="shared" si="32"/>
        <v>0.2</v>
      </c>
      <c r="I190" s="58">
        <f t="shared" si="41"/>
        <v>271.73913043478262</v>
      </c>
      <c r="J190" s="68" t="s">
        <v>490</v>
      </c>
      <c r="K190" s="59" t="s">
        <v>490</v>
      </c>
      <c r="L190" s="68" t="s">
        <v>490</v>
      </c>
      <c r="M190" s="59" t="s">
        <v>490</v>
      </c>
      <c r="N190" s="24">
        <f t="shared" si="33"/>
        <v>736</v>
      </c>
      <c r="O190" s="24">
        <v>50</v>
      </c>
      <c r="P190" s="24">
        <f t="shared" si="37"/>
        <v>50</v>
      </c>
      <c r="Q190" s="24">
        <v>4</v>
      </c>
      <c r="R190" s="24">
        <f t="shared" si="30"/>
        <v>400</v>
      </c>
      <c r="S190" s="24">
        <f t="shared" si="31"/>
        <v>336</v>
      </c>
    </row>
    <row r="191" spans="1:19" x14ac:dyDescent="0.2">
      <c r="A191" s="24" t="s">
        <v>210</v>
      </c>
      <c r="B191" s="64">
        <f t="shared" si="34"/>
        <v>0.05</v>
      </c>
      <c r="C191" s="58">
        <f t="shared" si="38"/>
        <v>55.555555555555557</v>
      </c>
      <c r="D191" s="64">
        <f t="shared" si="35"/>
        <v>0.1</v>
      </c>
      <c r="E191" s="58">
        <f t="shared" si="39"/>
        <v>111.11111111111111</v>
      </c>
      <c r="F191" s="64">
        <f t="shared" si="36"/>
        <v>0.15000000000000002</v>
      </c>
      <c r="G191" s="58">
        <f t="shared" si="40"/>
        <v>166.66666666666669</v>
      </c>
      <c r="H191" s="64">
        <f t="shared" si="32"/>
        <v>0.2</v>
      </c>
      <c r="I191" s="58">
        <f t="shared" si="41"/>
        <v>222.22222222222223</v>
      </c>
      <c r="J191" s="68" t="s">
        <v>490</v>
      </c>
      <c r="K191" s="59" t="s">
        <v>490</v>
      </c>
      <c r="L191" s="68" t="s">
        <v>490</v>
      </c>
      <c r="M191" s="59" t="s">
        <v>490</v>
      </c>
      <c r="N191" s="24">
        <f t="shared" si="33"/>
        <v>900</v>
      </c>
      <c r="O191" s="24">
        <v>50</v>
      </c>
      <c r="P191" s="24">
        <f t="shared" si="37"/>
        <v>50</v>
      </c>
      <c r="Q191" s="24">
        <v>5</v>
      </c>
      <c r="R191" s="24">
        <f t="shared" si="30"/>
        <v>500</v>
      </c>
      <c r="S191" s="24">
        <f t="shared" si="31"/>
        <v>400</v>
      </c>
    </row>
    <row r="192" spans="1:19" x14ac:dyDescent="0.2">
      <c r="A192" s="24" t="s">
        <v>211</v>
      </c>
      <c r="B192" s="64">
        <f t="shared" si="34"/>
        <v>0.05</v>
      </c>
      <c r="C192" s="58">
        <f t="shared" si="38"/>
        <v>51.072522982635341</v>
      </c>
      <c r="D192" s="64">
        <f t="shared" si="35"/>
        <v>0.1</v>
      </c>
      <c r="E192" s="58">
        <f t="shared" si="39"/>
        <v>102.14504596527068</v>
      </c>
      <c r="F192" s="64">
        <f t="shared" si="36"/>
        <v>0.15000000000000002</v>
      </c>
      <c r="G192" s="58">
        <f t="shared" si="40"/>
        <v>153.21756894790605</v>
      </c>
      <c r="H192" s="64">
        <f t="shared" si="32"/>
        <v>0.2</v>
      </c>
      <c r="I192" s="58">
        <f t="shared" si="41"/>
        <v>204.29009193054137</v>
      </c>
      <c r="J192" s="68" t="s">
        <v>490</v>
      </c>
      <c r="K192" s="59" t="s">
        <v>490</v>
      </c>
      <c r="L192" s="68" t="s">
        <v>490</v>
      </c>
      <c r="M192" s="59" t="s">
        <v>490</v>
      </c>
      <c r="N192" s="24">
        <f t="shared" si="33"/>
        <v>979</v>
      </c>
      <c r="O192" s="24">
        <v>50</v>
      </c>
      <c r="P192" s="24">
        <f t="shared" si="37"/>
        <v>50</v>
      </c>
      <c r="Q192" s="24">
        <v>5.5</v>
      </c>
      <c r="R192" s="24">
        <f t="shared" si="30"/>
        <v>550</v>
      </c>
      <c r="S192" s="24">
        <f t="shared" si="31"/>
        <v>429</v>
      </c>
    </row>
    <row r="193" spans="1:19" x14ac:dyDescent="0.2">
      <c r="A193" s="24" t="s">
        <v>212</v>
      </c>
      <c r="B193" s="64">
        <f t="shared" si="34"/>
        <v>0.05</v>
      </c>
      <c r="C193" s="58">
        <f t="shared" si="38"/>
        <v>47.348484848484851</v>
      </c>
      <c r="D193" s="64">
        <f t="shared" si="35"/>
        <v>0.1</v>
      </c>
      <c r="E193" s="58">
        <f t="shared" si="39"/>
        <v>94.696969696969703</v>
      </c>
      <c r="F193" s="64">
        <f t="shared" si="36"/>
        <v>0.15000000000000002</v>
      </c>
      <c r="G193" s="58">
        <f t="shared" si="40"/>
        <v>142.04545454545456</v>
      </c>
      <c r="H193" s="64">
        <f t="shared" si="32"/>
        <v>0.2</v>
      </c>
      <c r="I193" s="58">
        <f t="shared" si="41"/>
        <v>189.39393939393941</v>
      </c>
      <c r="J193" s="68" t="s">
        <v>490</v>
      </c>
      <c r="K193" s="59" t="s">
        <v>490</v>
      </c>
      <c r="L193" s="68" t="s">
        <v>490</v>
      </c>
      <c r="M193" s="59" t="s">
        <v>490</v>
      </c>
      <c r="N193" s="24">
        <f t="shared" si="33"/>
        <v>1056</v>
      </c>
      <c r="O193" s="24">
        <v>50</v>
      </c>
      <c r="P193" s="24">
        <f t="shared" si="37"/>
        <v>50</v>
      </c>
      <c r="Q193" s="24">
        <v>6</v>
      </c>
      <c r="R193" s="24">
        <f t="shared" ref="R193:R241" si="42">SUM(+O193*Q193*2)</f>
        <v>600</v>
      </c>
      <c r="S193" s="24">
        <f t="shared" ref="S193:S241" si="43">SUM(O193-2*Q193)*Q193*2</f>
        <v>456</v>
      </c>
    </row>
    <row r="194" spans="1:19" x14ac:dyDescent="0.2">
      <c r="A194" s="24" t="s">
        <v>213</v>
      </c>
      <c r="B194" s="64">
        <f t="shared" si="34"/>
        <v>0.05</v>
      </c>
      <c r="C194" s="58">
        <f t="shared" si="38"/>
        <v>45.403363481166686</v>
      </c>
      <c r="D194" s="64">
        <f t="shared" si="35"/>
        <v>0.1</v>
      </c>
      <c r="E194" s="58">
        <f t="shared" si="39"/>
        <v>90.806726962333371</v>
      </c>
      <c r="F194" s="64">
        <f t="shared" si="36"/>
        <v>0.15000000000000002</v>
      </c>
      <c r="G194" s="58">
        <f t="shared" si="40"/>
        <v>136.21009044350006</v>
      </c>
      <c r="H194" s="64">
        <f t="shared" si="32"/>
        <v>0.2</v>
      </c>
      <c r="I194" s="58">
        <f t="shared" si="41"/>
        <v>181.61345392466674</v>
      </c>
      <c r="J194" s="68" t="s">
        <v>490</v>
      </c>
      <c r="K194" s="59" t="s">
        <v>490</v>
      </c>
      <c r="L194" s="68" t="s">
        <v>490</v>
      </c>
      <c r="M194" s="59" t="s">
        <v>490</v>
      </c>
      <c r="N194" s="24">
        <f t="shared" si="33"/>
        <v>1101.24</v>
      </c>
      <c r="O194" s="24">
        <v>50</v>
      </c>
      <c r="P194" s="24">
        <f t="shared" si="37"/>
        <v>50</v>
      </c>
      <c r="Q194" s="24">
        <v>6.3</v>
      </c>
      <c r="R194" s="24">
        <f t="shared" si="42"/>
        <v>630</v>
      </c>
      <c r="S194" s="24">
        <f t="shared" si="43"/>
        <v>471.23999999999995</v>
      </c>
    </row>
    <row r="195" spans="1:19" x14ac:dyDescent="0.2">
      <c r="A195" s="24" t="s">
        <v>214</v>
      </c>
      <c r="B195" s="64">
        <f t="shared" si="34"/>
        <v>0.06</v>
      </c>
      <c r="C195" s="58">
        <f t="shared" si="38"/>
        <v>87.719298245614027</v>
      </c>
      <c r="D195" s="64">
        <f t="shared" si="35"/>
        <v>0.12</v>
      </c>
      <c r="E195" s="58">
        <f t="shared" si="39"/>
        <v>175.43859649122805</v>
      </c>
      <c r="F195" s="64">
        <f t="shared" si="36"/>
        <v>0.18</v>
      </c>
      <c r="G195" s="58">
        <f t="shared" si="40"/>
        <v>263.15789473684208</v>
      </c>
      <c r="H195" s="64">
        <f t="shared" si="32"/>
        <v>0.24</v>
      </c>
      <c r="I195" s="58">
        <f t="shared" si="41"/>
        <v>350.87719298245611</v>
      </c>
      <c r="J195" s="68" t="s">
        <v>490</v>
      </c>
      <c r="K195" s="59" t="s">
        <v>490</v>
      </c>
      <c r="L195" s="68" t="s">
        <v>490</v>
      </c>
      <c r="M195" s="59" t="s">
        <v>490</v>
      </c>
      <c r="N195" s="24">
        <f t="shared" si="33"/>
        <v>684</v>
      </c>
      <c r="O195" s="24">
        <v>60</v>
      </c>
      <c r="P195" s="24">
        <f t="shared" si="37"/>
        <v>60</v>
      </c>
      <c r="Q195" s="24">
        <v>3</v>
      </c>
      <c r="R195" s="24">
        <f t="shared" si="42"/>
        <v>360</v>
      </c>
      <c r="S195" s="24">
        <f t="shared" si="43"/>
        <v>324</v>
      </c>
    </row>
    <row r="196" spans="1:19" x14ac:dyDescent="0.2">
      <c r="A196" s="24" t="s">
        <v>215</v>
      </c>
      <c r="B196" s="64">
        <f t="shared" si="34"/>
        <v>0.06</v>
      </c>
      <c r="C196" s="58">
        <f t="shared" si="38"/>
        <v>82.526408450704224</v>
      </c>
      <c r="D196" s="64">
        <f t="shared" si="35"/>
        <v>0.12</v>
      </c>
      <c r="E196" s="58">
        <f t="shared" si="39"/>
        <v>165.05281690140845</v>
      </c>
      <c r="F196" s="64">
        <f t="shared" si="36"/>
        <v>0.18</v>
      </c>
      <c r="G196" s="58">
        <f t="shared" si="40"/>
        <v>247.57922535211267</v>
      </c>
      <c r="H196" s="64">
        <f t="shared" si="32"/>
        <v>0.24</v>
      </c>
      <c r="I196" s="58">
        <f t="shared" si="41"/>
        <v>330.1056338028169</v>
      </c>
      <c r="J196" s="68" t="s">
        <v>490</v>
      </c>
      <c r="K196" s="59" t="s">
        <v>490</v>
      </c>
      <c r="L196" s="68" t="s">
        <v>490</v>
      </c>
      <c r="M196" s="59" t="s">
        <v>490</v>
      </c>
      <c r="N196" s="24">
        <f t="shared" si="33"/>
        <v>727.04</v>
      </c>
      <c r="O196" s="24">
        <v>60</v>
      </c>
      <c r="P196" s="24">
        <f t="shared" si="37"/>
        <v>60</v>
      </c>
      <c r="Q196" s="24">
        <v>3.2</v>
      </c>
      <c r="R196" s="24">
        <f t="shared" si="42"/>
        <v>384</v>
      </c>
      <c r="S196" s="24">
        <f t="shared" si="43"/>
        <v>343.04</v>
      </c>
    </row>
    <row r="197" spans="1:19" x14ac:dyDescent="0.2">
      <c r="A197" s="24" t="s">
        <v>216</v>
      </c>
      <c r="B197" s="64">
        <f t="shared" si="34"/>
        <v>0.06</v>
      </c>
      <c r="C197" s="58">
        <f t="shared" si="38"/>
        <v>73.877068557919614</v>
      </c>
      <c r="D197" s="64">
        <f t="shared" si="35"/>
        <v>0.12</v>
      </c>
      <c r="E197" s="58">
        <f t="shared" si="39"/>
        <v>147.75413711583923</v>
      </c>
      <c r="F197" s="64">
        <f t="shared" si="36"/>
        <v>0.18</v>
      </c>
      <c r="G197" s="58">
        <f t="shared" si="40"/>
        <v>221.63120567375887</v>
      </c>
      <c r="H197" s="64">
        <f t="shared" si="32"/>
        <v>0.24</v>
      </c>
      <c r="I197" s="58">
        <f t="shared" si="41"/>
        <v>295.50827423167846</v>
      </c>
      <c r="J197" s="68" t="s">
        <v>490</v>
      </c>
      <c r="K197" s="59" t="s">
        <v>490</v>
      </c>
      <c r="L197" s="68" t="s">
        <v>490</v>
      </c>
      <c r="M197" s="59" t="s">
        <v>490</v>
      </c>
      <c r="N197" s="24">
        <f t="shared" si="33"/>
        <v>812.16</v>
      </c>
      <c r="O197" s="24">
        <v>60</v>
      </c>
      <c r="P197" s="24">
        <f t="shared" si="37"/>
        <v>60</v>
      </c>
      <c r="Q197" s="24">
        <v>3.6</v>
      </c>
      <c r="R197" s="24">
        <f t="shared" si="42"/>
        <v>432</v>
      </c>
      <c r="S197" s="24">
        <f t="shared" si="43"/>
        <v>380.15999999999997</v>
      </c>
    </row>
    <row r="198" spans="1:19" x14ac:dyDescent="0.2">
      <c r="A198" s="24" t="s">
        <v>217</v>
      </c>
      <c r="B198" s="64">
        <f t="shared" si="34"/>
        <v>0.06</v>
      </c>
      <c r="C198" s="58">
        <f t="shared" si="38"/>
        <v>66.964285714285722</v>
      </c>
      <c r="D198" s="64">
        <f t="shared" si="35"/>
        <v>0.12</v>
      </c>
      <c r="E198" s="58">
        <f t="shared" si="39"/>
        <v>133.92857142857144</v>
      </c>
      <c r="F198" s="64">
        <f t="shared" si="36"/>
        <v>0.18</v>
      </c>
      <c r="G198" s="58">
        <f t="shared" si="40"/>
        <v>200.89285714285714</v>
      </c>
      <c r="H198" s="64">
        <f t="shared" si="32"/>
        <v>0.24</v>
      </c>
      <c r="I198" s="58">
        <f t="shared" si="41"/>
        <v>267.85714285714289</v>
      </c>
      <c r="J198" s="68" t="s">
        <v>490</v>
      </c>
      <c r="K198" s="59" t="s">
        <v>490</v>
      </c>
      <c r="L198" s="68" t="s">
        <v>490</v>
      </c>
      <c r="M198" s="59" t="s">
        <v>490</v>
      </c>
      <c r="N198" s="24">
        <f t="shared" si="33"/>
        <v>896</v>
      </c>
      <c r="O198" s="24">
        <v>60</v>
      </c>
      <c r="P198" s="24">
        <f t="shared" si="37"/>
        <v>60</v>
      </c>
      <c r="Q198" s="24">
        <v>4</v>
      </c>
      <c r="R198" s="24">
        <f t="shared" si="42"/>
        <v>480</v>
      </c>
      <c r="S198" s="24">
        <f t="shared" si="43"/>
        <v>416</v>
      </c>
    </row>
    <row r="199" spans="1:19" x14ac:dyDescent="0.2">
      <c r="A199" s="24" t="s">
        <v>218</v>
      </c>
      <c r="B199" s="64">
        <f t="shared" si="34"/>
        <v>0.06</v>
      </c>
      <c r="C199" s="58">
        <f t="shared" si="38"/>
        <v>54.545454545454547</v>
      </c>
      <c r="D199" s="64">
        <f t="shared" si="35"/>
        <v>0.12</v>
      </c>
      <c r="E199" s="58">
        <f t="shared" si="39"/>
        <v>109.09090909090909</v>
      </c>
      <c r="F199" s="64">
        <f t="shared" si="36"/>
        <v>0.18</v>
      </c>
      <c r="G199" s="58">
        <f t="shared" si="40"/>
        <v>163.63636363636363</v>
      </c>
      <c r="H199" s="64">
        <f t="shared" si="32"/>
        <v>0.24</v>
      </c>
      <c r="I199" s="58">
        <f t="shared" si="41"/>
        <v>218.18181818181819</v>
      </c>
      <c r="J199" s="68" t="s">
        <v>490</v>
      </c>
      <c r="K199" s="59" t="s">
        <v>490</v>
      </c>
      <c r="L199" s="68" t="s">
        <v>490</v>
      </c>
      <c r="M199" s="59" t="s">
        <v>490</v>
      </c>
      <c r="N199" s="24">
        <f t="shared" si="33"/>
        <v>1100</v>
      </c>
      <c r="O199" s="24">
        <v>60</v>
      </c>
      <c r="P199" s="24">
        <f t="shared" si="37"/>
        <v>60</v>
      </c>
      <c r="Q199" s="24">
        <v>5</v>
      </c>
      <c r="R199" s="24">
        <f t="shared" si="42"/>
        <v>600</v>
      </c>
      <c r="S199" s="24">
        <f t="shared" si="43"/>
        <v>500</v>
      </c>
    </row>
    <row r="200" spans="1:19" x14ac:dyDescent="0.2">
      <c r="A200" s="24" t="s">
        <v>219</v>
      </c>
      <c r="B200" s="64">
        <f t="shared" si="34"/>
        <v>0.06</v>
      </c>
      <c r="C200" s="58">
        <f t="shared" si="38"/>
        <v>49.238445378151262</v>
      </c>
      <c r="D200" s="64">
        <f t="shared" si="35"/>
        <v>0.12</v>
      </c>
      <c r="E200" s="58">
        <f t="shared" si="39"/>
        <v>98.476890756302524</v>
      </c>
      <c r="F200" s="64">
        <f t="shared" si="36"/>
        <v>0.18</v>
      </c>
      <c r="G200" s="58">
        <f t="shared" si="40"/>
        <v>147.71533613445376</v>
      </c>
      <c r="H200" s="64">
        <f t="shared" si="32"/>
        <v>0.24</v>
      </c>
      <c r="I200" s="58">
        <f t="shared" si="41"/>
        <v>196.95378151260505</v>
      </c>
      <c r="J200" s="68" t="s">
        <v>490</v>
      </c>
      <c r="K200" s="59" t="s">
        <v>490</v>
      </c>
      <c r="L200" s="68" t="s">
        <v>490</v>
      </c>
      <c r="M200" s="59" t="s">
        <v>490</v>
      </c>
      <c r="N200" s="24">
        <f t="shared" si="33"/>
        <v>1218.56</v>
      </c>
      <c r="O200" s="24">
        <v>60</v>
      </c>
      <c r="P200" s="24">
        <f t="shared" si="37"/>
        <v>60</v>
      </c>
      <c r="Q200" s="24">
        <v>5.6</v>
      </c>
      <c r="R200" s="24">
        <f t="shared" si="42"/>
        <v>672</v>
      </c>
      <c r="S200" s="24">
        <f t="shared" si="43"/>
        <v>546.55999999999995</v>
      </c>
    </row>
    <row r="201" spans="1:19" x14ac:dyDescent="0.2">
      <c r="A201" s="24" t="s">
        <v>220</v>
      </c>
      <c r="B201" s="64">
        <f t="shared" si="34"/>
        <v>0.06</v>
      </c>
      <c r="C201" s="58">
        <f t="shared" si="38"/>
        <v>46.296296296296291</v>
      </c>
      <c r="D201" s="64">
        <f t="shared" si="35"/>
        <v>0.12</v>
      </c>
      <c r="E201" s="58">
        <f t="shared" si="39"/>
        <v>92.592592592592581</v>
      </c>
      <c r="F201" s="64">
        <f t="shared" si="36"/>
        <v>0.18</v>
      </c>
      <c r="G201" s="58">
        <f t="shared" si="40"/>
        <v>138.88888888888889</v>
      </c>
      <c r="H201" s="64">
        <f t="shared" si="32"/>
        <v>0.24</v>
      </c>
      <c r="I201" s="58">
        <f t="shared" si="41"/>
        <v>185.18518518518516</v>
      </c>
      <c r="J201" s="68" t="s">
        <v>490</v>
      </c>
      <c r="K201" s="59" t="s">
        <v>490</v>
      </c>
      <c r="L201" s="68" t="s">
        <v>490</v>
      </c>
      <c r="M201" s="59" t="s">
        <v>490</v>
      </c>
      <c r="N201" s="24">
        <f t="shared" si="33"/>
        <v>1296</v>
      </c>
      <c r="O201" s="24">
        <v>60</v>
      </c>
      <c r="P201" s="24">
        <f t="shared" si="37"/>
        <v>60</v>
      </c>
      <c r="Q201" s="24">
        <v>6</v>
      </c>
      <c r="R201" s="24">
        <f t="shared" si="42"/>
        <v>720</v>
      </c>
      <c r="S201" s="24">
        <f t="shared" si="43"/>
        <v>576</v>
      </c>
    </row>
    <row r="202" spans="1:19" x14ac:dyDescent="0.2">
      <c r="A202" s="24" t="s">
        <v>221</v>
      </c>
      <c r="B202" s="64">
        <f t="shared" si="34"/>
        <v>0.06</v>
      </c>
      <c r="C202" s="58">
        <f t="shared" si="38"/>
        <v>44.338033164848802</v>
      </c>
      <c r="D202" s="64">
        <f t="shared" si="35"/>
        <v>0.12</v>
      </c>
      <c r="E202" s="58">
        <f t="shared" si="39"/>
        <v>88.676066329697605</v>
      </c>
      <c r="F202" s="64">
        <f t="shared" si="36"/>
        <v>0.18</v>
      </c>
      <c r="G202" s="58">
        <f t="shared" si="40"/>
        <v>133.01409949454643</v>
      </c>
      <c r="H202" s="64">
        <f t="shared" si="32"/>
        <v>0.24</v>
      </c>
      <c r="I202" s="58">
        <f t="shared" si="41"/>
        <v>177.35213265939521</v>
      </c>
      <c r="J202" s="68" t="s">
        <v>490</v>
      </c>
      <c r="K202" s="59" t="s">
        <v>490</v>
      </c>
      <c r="L202" s="68" t="s">
        <v>490</v>
      </c>
      <c r="M202" s="59" t="s">
        <v>490</v>
      </c>
      <c r="N202" s="24">
        <f t="shared" si="33"/>
        <v>1353.24</v>
      </c>
      <c r="O202" s="24">
        <v>60</v>
      </c>
      <c r="P202" s="24">
        <f t="shared" si="37"/>
        <v>60</v>
      </c>
      <c r="Q202" s="24">
        <v>6.3</v>
      </c>
      <c r="R202" s="24">
        <f t="shared" si="42"/>
        <v>756</v>
      </c>
      <c r="S202" s="24">
        <f t="shared" si="43"/>
        <v>597.24</v>
      </c>
    </row>
    <row r="203" spans="1:19" x14ac:dyDescent="0.2">
      <c r="A203" s="24" t="s">
        <v>222</v>
      </c>
      <c r="B203" s="64">
        <f t="shared" si="34"/>
        <v>0.06</v>
      </c>
      <c r="C203" s="58">
        <f t="shared" si="38"/>
        <v>36.057692307692307</v>
      </c>
      <c r="D203" s="64">
        <f t="shared" si="35"/>
        <v>0.12</v>
      </c>
      <c r="E203" s="58">
        <f t="shared" si="39"/>
        <v>72.115384615384613</v>
      </c>
      <c r="F203" s="64">
        <f t="shared" si="36"/>
        <v>0.18</v>
      </c>
      <c r="G203" s="58">
        <f t="shared" si="40"/>
        <v>108.17307692307692</v>
      </c>
      <c r="H203" s="64">
        <f t="shared" si="32"/>
        <v>0.24</v>
      </c>
      <c r="I203" s="58">
        <f t="shared" si="41"/>
        <v>144.23076923076923</v>
      </c>
      <c r="J203" s="68" t="s">
        <v>490</v>
      </c>
      <c r="K203" s="59" t="s">
        <v>490</v>
      </c>
      <c r="L203" s="68" t="s">
        <v>490</v>
      </c>
      <c r="M203" s="59" t="s">
        <v>490</v>
      </c>
      <c r="N203" s="24">
        <f t="shared" si="33"/>
        <v>1664</v>
      </c>
      <c r="O203" s="24">
        <v>60</v>
      </c>
      <c r="P203" s="24">
        <f t="shared" si="37"/>
        <v>60</v>
      </c>
      <c r="Q203" s="24">
        <v>8</v>
      </c>
      <c r="R203" s="24">
        <f t="shared" si="42"/>
        <v>960</v>
      </c>
      <c r="S203" s="24">
        <f t="shared" si="43"/>
        <v>704</v>
      </c>
    </row>
    <row r="204" spans="1:19" x14ac:dyDescent="0.2">
      <c r="A204" s="24" t="s">
        <v>223</v>
      </c>
      <c r="B204" s="64">
        <f t="shared" si="34"/>
        <v>7.0000000000000007E-2</v>
      </c>
      <c r="C204" s="58">
        <f t="shared" si="38"/>
        <v>87.064676616915435</v>
      </c>
      <c r="D204" s="64">
        <f t="shared" si="35"/>
        <v>0.14000000000000001</v>
      </c>
      <c r="E204" s="58">
        <f t="shared" si="39"/>
        <v>174.12935323383087</v>
      </c>
      <c r="F204" s="64">
        <f t="shared" si="36"/>
        <v>0.21000000000000002</v>
      </c>
      <c r="G204" s="58">
        <f t="shared" si="40"/>
        <v>261.19402985074629</v>
      </c>
      <c r="H204" s="64">
        <f t="shared" si="32"/>
        <v>0.28000000000000003</v>
      </c>
      <c r="I204" s="58">
        <f t="shared" si="41"/>
        <v>348.25870646766174</v>
      </c>
      <c r="J204" s="68" t="s">
        <v>490</v>
      </c>
      <c r="K204" s="59" t="s">
        <v>490</v>
      </c>
      <c r="L204" s="68" t="s">
        <v>490</v>
      </c>
      <c r="M204" s="59" t="s">
        <v>490</v>
      </c>
      <c r="N204" s="24">
        <f t="shared" si="33"/>
        <v>804</v>
      </c>
      <c r="O204" s="24">
        <v>70</v>
      </c>
      <c r="P204" s="24">
        <f t="shared" si="37"/>
        <v>70</v>
      </c>
      <c r="Q204" s="24">
        <v>3</v>
      </c>
      <c r="R204" s="24">
        <f t="shared" si="42"/>
        <v>420</v>
      </c>
      <c r="S204" s="24">
        <f t="shared" si="43"/>
        <v>384</v>
      </c>
    </row>
    <row r="205" spans="1:19" x14ac:dyDescent="0.2">
      <c r="A205" s="24" t="s">
        <v>224</v>
      </c>
      <c r="B205" s="64">
        <f t="shared" si="34"/>
        <v>7.0000000000000007E-2</v>
      </c>
      <c r="C205" s="58">
        <f t="shared" si="38"/>
        <v>81.867514970059887</v>
      </c>
      <c r="D205" s="64">
        <f t="shared" si="35"/>
        <v>0.14000000000000001</v>
      </c>
      <c r="E205" s="58">
        <f t="shared" si="39"/>
        <v>163.73502994011977</v>
      </c>
      <c r="F205" s="64">
        <f t="shared" si="36"/>
        <v>0.21000000000000002</v>
      </c>
      <c r="G205" s="58">
        <f t="shared" si="40"/>
        <v>245.60254491017969</v>
      </c>
      <c r="H205" s="64">
        <f t="shared" si="32"/>
        <v>0.28000000000000003</v>
      </c>
      <c r="I205" s="58">
        <f t="shared" si="41"/>
        <v>327.47005988023955</v>
      </c>
      <c r="J205" s="68" t="s">
        <v>490</v>
      </c>
      <c r="K205" s="59" t="s">
        <v>490</v>
      </c>
      <c r="L205" s="68" t="s">
        <v>490</v>
      </c>
      <c r="M205" s="59" t="s">
        <v>490</v>
      </c>
      <c r="N205" s="24">
        <f t="shared" si="33"/>
        <v>855.04</v>
      </c>
      <c r="O205" s="24">
        <v>70</v>
      </c>
      <c r="P205" s="24">
        <f t="shared" si="37"/>
        <v>70</v>
      </c>
      <c r="Q205" s="24">
        <v>3.2</v>
      </c>
      <c r="R205" s="24">
        <f t="shared" si="42"/>
        <v>448</v>
      </c>
      <c r="S205" s="24">
        <f t="shared" si="43"/>
        <v>407.04</v>
      </c>
    </row>
    <row r="206" spans="1:19" x14ac:dyDescent="0.2">
      <c r="A206" s="24" t="s">
        <v>225</v>
      </c>
      <c r="B206" s="64">
        <f t="shared" si="34"/>
        <v>7.0000000000000007E-2</v>
      </c>
      <c r="C206" s="58">
        <f t="shared" si="38"/>
        <v>73.209504685408319</v>
      </c>
      <c r="D206" s="64">
        <f t="shared" si="35"/>
        <v>0.14000000000000001</v>
      </c>
      <c r="E206" s="58">
        <f t="shared" si="39"/>
        <v>146.41900937081664</v>
      </c>
      <c r="F206" s="64">
        <f t="shared" si="36"/>
        <v>0.21000000000000002</v>
      </c>
      <c r="G206" s="58">
        <f t="shared" si="40"/>
        <v>219.62851405622493</v>
      </c>
      <c r="H206" s="64">
        <f t="shared" si="32"/>
        <v>0.28000000000000003</v>
      </c>
      <c r="I206" s="58">
        <f t="shared" si="41"/>
        <v>292.83801874163328</v>
      </c>
      <c r="J206" s="68" t="s">
        <v>490</v>
      </c>
      <c r="K206" s="59" t="s">
        <v>490</v>
      </c>
      <c r="L206" s="68" t="s">
        <v>490</v>
      </c>
      <c r="M206" s="59" t="s">
        <v>490</v>
      </c>
      <c r="N206" s="24">
        <f t="shared" si="33"/>
        <v>956.16</v>
      </c>
      <c r="O206" s="24">
        <v>70</v>
      </c>
      <c r="P206" s="24">
        <f t="shared" si="37"/>
        <v>70</v>
      </c>
      <c r="Q206" s="24">
        <v>3.6</v>
      </c>
      <c r="R206" s="24">
        <f t="shared" si="42"/>
        <v>504</v>
      </c>
      <c r="S206" s="24">
        <f t="shared" si="43"/>
        <v>452.15999999999997</v>
      </c>
    </row>
    <row r="207" spans="1:19" x14ac:dyDescent="0.2">
      <c r="A207" s="24" t="s">
        <v>226</v>
      </c>
      <c r="B207" s="64">
        <f t="shared" si="34"/>
        <v>7.0000000000000007E-2</v>
      </c>
      <c r="C207" s="58">
        <f t="shared" si="38"/>
        <v>66.287878787878796</v>
      </c>
      <c r="D207" s="64">
        <f t="shared" si="35"/>
        <v>0.14000000000000001</v>
      </c>
      <c r="E207" s="58">
        <f t="shared" si="39"/>
        <v>132.57575757575759</v>
      </c>
      <c r="F207" s="64">
        <f t="shared" si="36"/>
        <v>0.21000000000000002</v>
      </c>
      <c r="G207" s="58">
        <f t="shared" si="40"/>
        <v>198.86363636363637</v>
      </c>
      <c r="H207" s="64">
        <f t="shared" si="32"/>
        <v>0.28000000000000003</v>
      </c>
      <c r="I207" s="58">
        <f t="shared" si="41"/>
        <v>265.15151515151518</v>
      </c>
      <c r="J207" s="68" t="s">
        <v>490</v>
      </c>
      <c r="K207" s="59" t="s">
        <v>490</v>
      </c>
      <c r="L207" s="68" t="s">
        <v>490</v>
      </c>
      <c r="M207" s="59" t="s">
        <v>490</v>
      </c>
      <c r="N207" s="24">
        <f t="shared" si="33"/>
        <v>1056</v>
      </c>
      <c r="O207" s="24">
        <v>70</v>
      </c>
      <c r="P207" s="24">
        <f t="shared" si="37"/>
        <v>70</v>
      </c>
      <c r="Q207" s="24">
        <v>4</v>
      </c>
      <c r="R207" s="24">
        <f t="shared" si="42"/>
        <v>560</v>
      </c>
      <c r="S207" s="24">
        <f t="shared" si="43"/>
        <v>496</v>
      </c>
    </row>
    <row r="208" spans="1:19" x14ac:dyDescent="0.2">
      <c r="A208" s="24" t="s">
        <v>227</v>
      </c>
      <c r="B208" s="64">
        <f t="shared" si="34"/>
        <v>7.0000000000000007E-2</v>
      </c>
      <c r="C208" s="58">
        <f t="shared" si="38"/>
        <v>53.846153846153854</v>
      </c>
      <c r="D208" s="64">
        <f t="shared" si="35"/>
        <v>0.14000000000000001</v>
      </c>
      <c r="E208" s="58">
        <f t="shared" si="39"/>
        <v>107.69230769230771</v>
      </c>
      <c r="F208" s="64">
        <f t="shared" si="36"/>
        <v>0.21000000000000002</v>
      </c>
      <c r="G208" s="58">
        <f t="shared" si="40"/>
        <v>161.53846153846155</v>
      </c>
      <c r="H208" s="64">
        <f t="shared" si="32"/>
        <v>0.28000000000000003</v>
      </c>
      <c r="I208" s="58">
        <f t="shared" si="41"/>
        <v>215.38461538461542</v>
      </c>
      <c r="J208" s="68" t="s">
        <v>490</v>
      </c>
      <c r="K208" s="59" t="s">
        <v>490</v>
      </c>
      <c r="L208" s="68" t="s">
        <v>490</v>
      </c>
      <c r="M208" s="59" t="s">
        <v>490</v>
      </c>
      <c r="N208" s="24">
        <f t="shared" si="33"/>
        <v>1300</v>
      </c>
      <c r="O208" s="24">
        <v>70</v>
      </c>
      <c r="P208" s="24">
        <f t="shared" si="37"/>
        <v>70</v>
      </c>
      <c r="Q208" s="24">
        <v>5</v>
      </c>
      <c r="R208" s="24">
        <f t="shared" si="42"/>
        <v>700</v>
      </c>
      <c r="S208" s="24">
        <f t="shared" si="43"/>
        <v>600</v>
      </c>
    </row>
    <row r="209" spans="1:19" x14ac:dyDescent="0.2">
      <c r="A209" s="24" t="s">
        <v>228</v>
      </c>
      <c r="B209" s="64">
        <f t="shared" si="34"/>
        <v>7.0000000000000007E-2</v>
      </c>
      <c r="C209" s="58">
        <f t="shared" si="38"/>
        <v>48.524844720496901</v>
      </c>
      <c r="D209" s="64">
        <f t="shared" si="35"/>
        <v>0.14000000000000001</v>
      </c>
      <c r="E209" s="58">
        <f t="shared" si="39"/>
        <v>97.049689440993802</v>
      </c>
      <c r="F209" s="64">
        <f t="shared" si="36"/>
        <v>0.21000000000000002</v>
      </c>
      <c r="G209" s="58">
        <f t="shared" si="40"/>
        <v>145.5745341614907</v>
      </c>
      <c r="H209" s="64">
        <f t="shared" si="32"/>
        <v>0.28000000000000003</v>
      </c>
      <c r="I209" s="58">
        <f t="shared" si="41"/>
        <v>194.0993788819876</v>
      </c>
      <c r="J209" s="68" t="s">
        <v>490</v>
      </c>
      <c r="K209" s="59" t="s">
        <v>490</v>
      </c>
      <c r="L209" s="68" t="s">
        <v>490</v>
      </c>
      <c r="M209" s="59" t="s">
        <v>490</v>
      </c>
      <c r="N209" s="24">
        <f t="shared" si="33"/>
        <v>1442.56</v>
      </c>
      <c r="O209" s="24">
        <v>70</v>
      </c>
      <c r="P209" s="24">
        <f t="shared" si="37"/>
        <v>70</v>
      </c>
      <c r="Q209" s="24">
        <v>5.6</v>
      </c>
      <c r="R209" s="24">
        <f t="shared" si="42"/>
        <v>784</v>
      </c>
      <c r="S209" s="24">
        <f t="shared" si="43"/>
        <v>658.56</v>
      </c>
    </row>
    <row r="210" spans="1:19" x14ac:dyDescent="0.2">
      <c r="A210" s="24" t="s">
        <v>229</v>
      </c>
      <c r="B210" s="64">
        <f t="shared" si="34"/>
        <v>7.0000000000000007E-2</v>
      </c>
      <c r="C210" s="58">
        <f t="shared" si="38"/>
        <v>45.572916666666671</v>
      </c>
      <c r="D210" s="64">
        <f t="shared" si="35"/>
        <v>0.14000000000000001</v>
      </c>
      <c r="E210" s="58">
        <f t="shared" si="39"/>
        <v>91.145833333333343</v>
      </c>
      <c r="F210" s="64">
        <f t="shared" si="36"/>
        <v>0.21000000000000002</v>
      </c>
      <c r="G210" s="58">
        <f t="shared" si="40"/>
        <v>136.71875</v>
      </c>
      <c r="H210" s="64">
        <f t="shared" si="32"/>
        <v>0.28000000000000003</v>
      </c>
      <c r="I210" s="58">
        <f t="shared" si="41"/>
        <v>182.29166666666669</v>
      </c>
      <c r="J210" s="68" t="s">
        <v>490</v>
      </c>
      <c r="K210" s="59" t="s">
        <v>490</v>
      </c>
      <c r="L210" s="68" t="s">
        <v>490</v>
      </c>
      <c r="M210" s="59" t="s">
        <v>490</v>
      </c>
      <c r="N210" s="24">
        <f t="shared" si="33"/>
        <v>1536</v>
      </c>
      <c r="O210" s="24">
        <v>70</v>
      </c>
      <c r="P210" s="24">
        <f t="shared" si="37"/>
        <v>70</v>
      </c>
      <c r="Q210" s="24">
        <v>6</v>
      </c>
      <c r="R210" s="24">
        <f t="shared" si="42"/>
        <v>840</v>
      </c>
      <c r="S210" s="24">
        <f t="shared" si="43"/>
        <v>696</v>
      </c>
    </row>
    <row r="211" spans="1:19" x14ac:dyDescent="0.2">
      <c r="A211" s="24" t="s">
        <v>230</v>
      </c>
      <c r="B211" s="64">
        <f t="shared" si="34"/>
        <v>7.0000000000000007E-2</v>
      </c>
      <c r="C211" s="58">
        <f t="shared" si="38"/>
        <v>43.607186464329324</v>
      </c>
      <c r="D211" s="64">
        <f t="shared" si="35"/>
        <v>0.14000000000000001</v>
      </c>
      <c r="E211" s="58">
        <f t="shared" si="39"/>
        <v>87.214372928658648</v>
      </c>
      <c r="F211" s="64">
        <f t="shared" si="36"/>
        <v>0.21000000000000002</v>
      </c>
      <c r="G211" s="58">
        <f t="shared" si="40"/>
        <v>130.82155939298798</v>
      </c>
      <c r="H211" s="64">
        <f t="shared" si="32"/>
        <v>0.28000000000000003</v>
      </c>
      <c r="I211" s="58">
        <f t="shared" si="41"/>
        <v>174.4287458573173</v>
      </c>
      <c r="J211" s="68" t="s">
        <v>490</v>
      </c>
      <c r="K211" s="59" t="s">
        <v>490</v>
      </c>
      <c r="L211" s="68" t="s">
        <v>490</v>
      </c>
      <c r="M211" s="59" t="s">
        <v>490</v>
      </c>
      <c r="N211" s="24">
        <f t="shared" si="33"/>
        <v>1605.24</v>
      </c>
      <c r="O211" s="24">
        <v>70</v>
      </c>
      <c r="P211" s="24">
        <f t="shared" si="37"/>
        <v>70</v>
      </c>
      <c r="Q211" s="24">
        <v>6.3</v>
      </c>
      <c r="R211" s="24">
        <f t="shared" si="42"/>
        <v>882</v>
      </c>
      <c r="S211" s="24">
        <f t="shared" si="43"/>
        <v>723.24</v>
      </c>
    </row>
    <row r="212" spans="1:19" x14ac:dyDescent="0.2">
      <c r="A212" s="24" t="s">
        <v>231</v>
      </c>
      <c r="B212" s="64">
        <f t="shared" si="34"/>
        <v>7.0000000000000007E-2</v>
      </c>
      <c r="C212" s="58">
        <f t="shared" si="38"/>
        <v>35.282258064516135</v>
      </c>
      <c r="D212" s="64">
        <f t="shared" si="35"/>
        <v>0.14000000000000001</v>
      </c>
      <c r="E212" s="58">
        <f t="shared" si="39"/>
        <v>70.56451612903227</v>
      </c>
      <c r="F212" s="64">
        <f t="shared" si="36"/>
        <v>0.21000000000000002</v>
      </c>
      <c r="G212" s="58">
        <f t="shared" si="40"/>
        <v>105.8467741935484</v>
      </c>
      <c r="H212" s="64">
        <f t="shared" si="32"/>
        <v>0.28000000000000003</v>
      </c>
      <c r="I212" s="58">
        <f t="shared" si="41"/>
        <v>141.12903225806454</v>
      </c>
      <c r="J212" s="68" t="s">
        <v>490</v>
      </c>
      <c r="K212" s="59" t="s">
        <v>490</v>
      </c>
      <c r="L212" s="68" t="s">
        <v>490</v>
      </c>
      <c r="M212" s="59" t="s">
        <v>490</v>
      </c>
      <c r="N212" s="24">
        <f t="shared" si="33"/>
        <v>1984</v>
      </c>
      <c r="O212" s="24">
        <v>70</v>
      </c>
      <c r="P212" s="24">
        <f t="shared" si="37"/>
        <v>70</v>
      </c>
      <c r="Q212" s="24">
        <v>8</v>
      </c>
      <c r="R212" s="24">
        <f t="shared" si="42"/>
        <v>1120</v>
      </c>
      <c r="S212" s="24">
        <f t="shared" si="43"/>
        <v>864</v>
      </c>
    </row>
    <row r="213" spans="1:19" x14ac:dyDescent="0.2">
      <c r="A213" s="24" t="s">
        <v>232</v>
      </c>
      <c r="B213" s="64">
        <f t="shared" si="34"/>
        <v>7.4999999999999997E-2</v>
      </c>
      <c r="C213" s="58">
        <f t="shared" si="38"/>
        <v>86.805555555555557</v>
      </c>
      <c r="D213" s="64">
        <f t="shared" si="35"/>
        <v>0.15</v>
      </c>
      <c r="E213" s="58">
        <f t="shared" si="39"/>
        <v>173.61111111111111</v>
      </c>
      <c r="F213" s="64">
        <f t="shared" si="36"/>
        <v>0.22499999999999998</v>
      </c>
      <c r="G213" s="58">
        <f t="shared" si="40"/>
        <v>260.41666666666669</v>
      </c>
      <c r="H213" s="64">
        <f t="shared" si="32"/>
        <v>0.3</v>
      </c>
      <c r="I213" s="58">
        <f t="shared" si="41"/>
        <v>347.22222222222223</v>
      </c>
      <c r="J213" s="68" t="s">
        <v>490</v>
      </c>
      <c r="K213" s="59" t="s">
        <v>490</v>
      </c>
      <c r="L213" s="68" t="s">
        <v>490</v>
      </c>
      <c r="M213" s="59" t="s">
        <v>490</v>
      </c>
      <c r="N213" s="24">
        <f t="shared" si="33"/>
        <v>864</v>
      </c>
      <c r="O213" s="24">
        <v>75</v>
      </c>
      <c r="P213" s="24">
        <f t="shared" si="37"/>
        <v>75</v>
      </c>
      <c r="Q213" s="24">
        <v>3</v>
      </c>
      <c r="R213" s="24">
        <f t="shared" si="42"/>
        <v>450</v>
      </c>
      <c r="S213" s="24">
        <f t="shared" si="43"/>
        <v>414</v>
      </c>
    </row>
    <row r="214" spans="1:19" x14ac:dyDescent="0.2">
      <c r="A214" s="24" t="s">
        <v>233</v>
      </c>
      <c r="B214" s="64">
        <f t="shared" si="34"/>
        <v>7.4999999999999997E-2</v>
      </c>
      <c r="C214" s="58">
        <f t="shared" si="38"/>
        <v>81.60689415041783</v>
      </c>
      <c r="D214" s="64">
        <f t="shared" si="35"/>
        <v>0.15</v>
      </c>
      <c r="E214" s="58">
        <f t="shared" si="39"/>
        <v>163.21378830083566</v>
      </c>
      <c r="F214" s="64">
        <f t="shared" si="36"/>
        <v>0.22499999999999998</v>
      </c>
      <c r="G214" s="58">
        <f t="shared" si="40"/>
        <v>244.82068245125348</v>
      </c>
      <c r="H214" s="64">
        <f t="shared" si="32"/>
        <v>0.3</v>
      </c>
      <c r="I214" s="58">
        <f t="shared" si="41"/>
        <v>326.42757660167132</v>
      </c>
      <c r="J214" s="68" t="s">
        <v>490</v>
      </c>
      <c r="K214" s="59" t="s">
        <v>490</v>
      </c>
      <c r="L214" s="68" t="s">
        <v>490</v>
      </c>
      <c r="M214" s="59" t="s">
        <v>490</v>
      </c>
      <c r="N214" s="24">
        <f t="shared" si="33"/>
        <v>919.04</v>
      </c>
      <c r="O214" s="24">
        <v>75</v>
      </c>
      <c r="P214" s="24">
        <f t="shared" si="37"/>
        <v>75</v>
      </c>
      <c r="Q214" s="24">
        <v>3.2</v>
      </c>
      <c r="R214" s="24">
        <f t="shared" si="42"/>
        <v>480</v>
      </c>
      <c r="S214" s="24">
        <f t="shared" si="43"/>
        <v>439.03999999999996</v>
      </c>
    </row>
    <row r="215" spans="1:19" x14ac:dyDescent="0.2">
      <c r="A215" s="24" t="s">
        <v>234</v>
      </c>
      <c r="B215" s="64">
        <f t="shared" si="34"/>
        <v>7.4999999999999997E-2</v>
      </c>
      <c r="C215" s="58">
        <f t="shared" si="38"/>
        <v>72.945845004668541</v>
      </c>
      <c r="D215" s="64">
        <f t="shared" si="35"/>
        <v>0.15</v>
      </c>
      <c r="E215" s="58">
        <f t="shared" si="39"/>
        <v>145.89169000933708</v>
      </c>
      <c r="F215" s="64">
        <f t="shared" si="36"/>
        <v>0.22499999999999998</v>
      </c>
      <c r="G215" s="58">
        <f t="shared" si="40"/>
        <v>218.83753501400562</v>
      </c>
      <c r="H215" s="64">
        <f t="shared" si="32"/>
        <v>0.3</v>
      </c>
      <c r="I215" s="58">
        <f t="shared" si="41"/>
        <v>291.78338001867417</v>
      </c>
      <c r="J215" s="68" t="s">
        <v>490</v>
      </c>
      <c r="K215" s="59" t="s">
        <v>490</v>
      </c>
      <c r="L215" s="68" t="s">
        <v>490</v>
      </c>
      <c r="M215" s="59" t="s">
        <v>490</v>
      </c>
      <c r="N215" s="24">
        <f t="shared" si="33"/>
        <v>1028.1599999999999</v>
      </c>
      <c r="O215" s="24">
        <v>75</v>
      </c>
      <c r="P215" s="24">
        <f t="shared" si="37"/>
        <v>75</v>
      </c>
      <c r="Q215" s="24">
        <v>3.6</v>
      </c>
      <c r="R215" s="24">
        <f t="shared" si="42"/>
        <v>540</v>
      </c>
      <c r="S215" s="24">
        <f t="shared" si="43"/>
        <v>488.15999999999997</v>
      </c>
    </row>
    <row r="216" spans="1:19" x14ac:dyDescent="0.2">
      <c r="A216" s="24" t="s">
        <v>235</v>
      </c>
      <c r="B216" s="64">
        <f t="shared" si="34"/>
        <v>7.4999999999999997E-2</v>
      </c>
      <c r="C216" s="58">
        <f t="shared" si="38"/>
        <v>66.021126760563376</v>
      </c>
      <c r="D216" s="64">
        <f t="shared" si="35"/>
        <v>0.15</v>
      </c>
      <c r="E216" s="58">
        <f t="shared" si="39"/>
        <v>132.04225352112675</v>
      </c>
      <c r="F216" s="64">
        <f t="shared" si="36"/>
        <v>0.22499999999999998</v>
      </c>
      <c r="G216" s="58">
        <f t="shared" si="40"/>
        <v>198.06338028169012</v>
      </c>
      <c r="H216" s="64">
        <f t="shared" si="32"/>
        <v>0.3</v>
      </c>
      <c r="I216" s="58">
        <f t="shared" si="41"/>
        <v>264.08450704225351</v>
      </c>
      <c r="J216" s="68" t="s">
        <v>490</v>
      </c>
      <c r="K216" s="59" t="s">
        <v>490</v>
      </c>
      <c r="L216" s="68" t="s">
        <v>490</v>
      </c>
      <c r="M216" s="59" t="s">
        <v>490</v>
      </c>
      <c r="N216" s="24">
        <f t="shared" si="33"/>
        <v>1136</v>
      </c>
      <c r="O216" s="24">
        <v>75</v>
      </c>
      <c r="P216" s="24">
        <f t="shared" si="37"/>
        <v>75</v>
      </c>
      <c r="Q216" s="24">
        <v>4</v>
      </c>
      <c r="R216" s="24">
        <f t="shared" si="42"/>
        <v>600</v>
      </c>
      <c r="S216" s="24">
        <f t="shared" si="43"/>
        <v>536</v>
      </c>
    </row>
    <row r="217" spans="1:19" x14ac:dyDescent="0.2">
      <c r="A217" s="24" t="s">
        <v>236</v>
      </c>
      <c r="B217" s="64">
        <f t="shared" si="34"/>
        <v>7.4999999999999997E-2</v>
      </c>
      <c r="C217" s="58">
        <f t="shared" si="38"/>
        <v>53.571428571428569</v>
      </c>
      <c r="D217" s="64">
        <f t="shared" si="35"/>
        <v>0.15</v>
      </c>
      <c r="E217" s="58">
        <f t="shared" si="39"/>
        <v>107.14285714285714</v>
      </c>
      <c r="F217" s="64">
        <f t="shared" si="36"/>
        <v>0.22499999999999998</v>
      </c>
      <c r="G217" s="58">
        <f t="shared" si="40"/>
        <v>160.71428571428569</v>
      </c>
      <c r="H217" s="64">
        <f t="shared" si="32"/>
        <v>0.3</v>
      </c>
      <c r="I217" s="58">
        <f t="shared" si="41"/>
        <v>214.28571428571428</v>
      </c>
      <c r="J217" s="68" t="s">
        <v>490</v>
      </c>
      <c r="K217" s="59" t="s">
        <v>490</v>
      </c>
      <c r="L217" s="68" t="s">
        <v>490</v>
      </c>
      <c r="M217" s="59" t="s">
        <v>490</v>
      </c>
      <c r="N217" s="24">
        <f t="shared" si="33"/>
        <v>1400</v>
      </c>
      <c r="O217" s="24">
        <v>75</v>
      </c>
      <c r="P217" s="24">
        <f t="shared" si="37"/>
        <v>75</v>
      </c>
      <c r="Q217" s="24">
        <v>5</v>
      </c>
      <c r="R217" s="24">
        <f t="shared" si="42"/>
        <v>750</v>
      </c>
      <c r="S217" s="24">
        <f t="shared" si="43"/>
        <v>650</v>
      </c>
    </row>
    <row r="218" spans="1:19" x14ac:dyDescent="0.2">
      <c r="A218" s="24" t="s">
        <v>237</v>
      </c>
      <c r="B218" s="64">
        <f t="shared" si="34"/>
        <v>7.4999999999999997E-2</v>
      </c>
      <c r="C218" s="58">
        <f t="shared" si="38"/>
        <v>48.245162618361469</v>
      </c>
      <c r="D218" s="64">
        <f t="shared" si="35"/>
        <v>0.15</v>
      </c>
      <c r="E218" s="58">
        <f t="shared" si="39"/>
        <v>96.490325236722938</v>
      </c>
      <c r="F218" s="64">
        <f t="shared" si="36"/>
        <v>0.22499999999999998</v>
      </c>
      <c r="G218" s="58">
        <f t="shared" si="40"/>
        <v>144.73548785508439</v>
      </c>
      <c r="H218" s="64">
        <f t="shared" si="32"/>
        <v>0.3</v>
      </c>
      <c r="I218" s="58">
        <f t="shared" si="41"/>
        <v>192.98065047344588</v>
      </c>
      <c r="J218" s="68" t="s">
        <v>490</v>
      </c>
      <c r="K218" s="59" t="s">
        <v>490</v>
      </c>
      <c r="L218" s="68" t="s">
        <v>490</v>
      </c>
      <c r="M218" s="59" t="s">
        <v>490</v>
      </c>
      <c r="N218" s="24">
        <f t="shared" si="33"/>
        <v>1554.56</v>
      </c>
      <c r="O218" s="24">
        <v>75</v>
      </c>
      <c r="P218" s="24">
        <f t="shared" si="37"/>
        <v>75</v>
      </c>
      <c r="Q218" s="24">
        <v>5.6</v>
      </c>
      <c r="R218" s="24">
        <f t="shared" si="42"/>
        <v>840</v>
      </c>
      <c r="S218" s="24">
        <f t="shared" si="43"/>
        <v>714.56</v>
      </c>
    </row>
    <row r="219" spans="1:19" x14ac:dyDescent="0.2">
      <c r="A219" s="24" t="s">
        <v>238</v>
      </c>
      <c r="B219" s="64">
        <f t="shared" si="34"/>
        <v>7.4999999999999997E-2</v>
      </c>
      <c r="C219" s="58">
        <f t="shared" si="38"/>
        <v>45.289855072463766</v>
      </c>
      <c r="D219" s="64">
        <f t="shared" si="35"/>
        <v>0.15</v>
      </c>
      <c r="E219" s="58">
        <f t="shared" si="39"/>
        <v>90.579710144927532</v>
      </c>
      <c r="F219" s="64">
        <f t="shared" si="36"/>
        <v>0.22499999999999998</v>
      </c>
      <c r="G219" s="58">
        <f t="shared" si="40"/>
        <v>135.86956521739128</v>
      </c>
      <c r="H219" s="64">
        <f t="shared" si="32"/>
        <v>0.3</v>
      </c>
      <c r="I219" s="58">
        <f t="shared" si="41"/>
        <v>181.15942028985506</v>
      </c>
      <c r="J219" s="68" t="s">
        <v>490</v>
      </c>
      <c r="K219" s="59" t="s">
        <v>490</v>
      </c>
      <c r="L219" s="68" t="s">
        <v>490</v>
      </c>
      <c r="M219" s="59" t="s">
        <v>490</v>
      </c>
      <c r="N219" s="24">
        <f t="shared" si="33"/>
        <v>1656</v>
      </c>
      <c r="O219" s="24">
        <v>75</v>
      </c>
      <c r="P219" s="24">
        <f t="shared" si="37"/>
        <v>75</v>
      </c>
      <c r="Q219" s="24">
        <v>6</v>
      </c>
      <c r="R219" s="24">
        <f t="shared" si="42"/>
        <v>900</v>
      </c>
      <c r="S219" s="24">
        <f t="shared" si="43"/>
        <v>756</v>
      </c>
    </row>
    <row r="220" spans="1:19" x14ac:dyDescent="0.2">
      <c r="A220" s="24" t="s">
        <v>239</v>
      </c>
      <c r="B220" s="64">
        <f t="shared" si="34"/>
        <v>7.4999999999999997E-2</v>
      </c>
      <c r="C220" s="58">
        <f t="shared" si="38"/>
        <v>43.321549871768212</v>
      </c>
      <c r="D220" s="64">
        <f t="shared" si="35"/>
        <v>0.15</v>
      </c>
      <c r="E220" s="58">
        <f t="shared" si="39"/>
        <v>86.643099743536425</v>
      </c>
      <c r="F220" s="64">
        <f t="shared" si="36"/>
        <v>0.22499999999999998</v>
      </c>
      <c r="G220" s="58">
        <f t="shared" si="40"/>
        <v>129.96464961530464</v>
      </c>
      <c r="H220" s="64">
        <f t="shared" si="32"/>
        <v>0.3</v>
      </c>
      <c r="I220" s="58">
        <f t="shared" si="41"/>
        <v>173.28619948707285</v>
      </c>
      <c r="J220" s="68" t="s">
        <v>490</v>
      </c>
      <c r="K220" s="59" t="s">
        <v>490</v>
      </c>
      <c r="L220" s="68" t="s">
        <v>490</v>
      </c>
      <c r="M220" s="59" t="s">
        <v>490</v>
      </c>
      <c r="N220" s="24">
        <f t="shared" si="33"/>
        <v>1731.24</v>
      </c>
      <c r="O220" s="24">
        <v>75</v>
      </c>
      <c r="P220" s="24">
        <f t="shared" si="37"/>
        <v>75</v>
      </c>
      <c r="Q220" s="24">
        <v>6.3</v>
      </c>
      <c r="R220" s="24">
        <f t="shared" si="42"/>
        <v>945</v>
      </c>
      <c r="S220" s="24">
        <f t="shared" si="43"/>
        <v>786.24</v>
      </c>
    </row>
    <row r="221" spans="1:19" x14ac:dyDescent="0.2">
      <c r="A221" s="24" t="s">
        <v>240</v>
      </c>
      <c r="B221" s="64">
        <f t="shared" si="34"/>
        <v>7.4999999999999997E-2</v>
      </c>
      <c r="C221" s="58">
        <f t="shared" si="38"/>
        <v>34.981343283582092</v>
      </c>
      <c r="D221" s="64">
        <f t="shared" si="35"/>
        <v>0.15</v>
      </c>
      <c r="E221" s="58">
        <f t="shared" si="39"/>
        <v>69.962686567164184</v>
      </c>
      <c r="F221" s="64">
        <f t="shared" si="36"/>
        <v>0.22499999999999998</v>
      </c>
      <c r="G221" s="58">
        <f t="shared" si="40"/>
        <v>104.94402985074626</v>
      </c>
      <c r="H221" s="64">
        <f t="shared" si="32"/>
        <v>0.3</v>
      </c>
      <c r="I221" s="58">
        <f t="shared" si="41"/>
        <v>139.92537313432837</v>
      </c>
      <c r="J221" s="68" t="s">
        <v>490</v>
      </c>
      <c r="K221" s="59" t="s">
        <v>490</v>
      </c>
      <c r="L221" s="68" t="s">
        <v>490</v>
      </c>
      <c r="M221" s="59" t="s">
        <v>490</v>
      </c>
      <c r="N221" s="24">
        <f t="shared" si="33"/>
        <v>2144</v>
      </c>
      <c r="O221" s="24">
        <v>75</v>
      </c>
      <c r="P221" s="24">
        <f t="shared" si="37"/>
        <v>75</v>
      </c>
      <c r="Q221" s="24">
        <v>8</v>
      </c>
      <c r="R221" s="24">
        <f t="shared" si="42"/>
        <v>1200</v>
      </c>
      <c r="S221" s="24">
        <f t="shared" si="43"/>
        <v>944</v>
      </c>
    </row>
    <row r="222" spans="1:19" x14ac:dyDescent="0.2">
      <c r="A222" s="24" t="s">
        <v>241</v>
      </c>
      <c r="B222" s="64">
        <f t="shared" si="34"/>
        <v>0.08</v>
      </c>
      <c r="C222" s="58">
        <f t="shared" si="38"/>
        <v>28.571428571428569</v>
      </c>
      <c r="D222" s="64">
        <f t="shared" si="35"/>
        <v>0.16</v>
      </c>
      <c r="E222" s="58">
        <f t="shared" si="39"/>
        <v>57.142857142857139</v>
      </c>
      <c r="F222" s="64">
        <f t="shared" si="36"/>
        <v>0.24</v>
      </c>
      <c r="G222" s="58">
        <f t="shared" si="40"/>
        <v>85.714285714285708</v>
      </c>
      <c r="H222" s="64">
        <f t="shared" si="32"/>
        <v>0.32</v>
      </c>
      <c r="I222" s="58">
        <f t="shared" si="41"/>
        <v>114.28571428571428</v>
      </c>
      <c r="J222" s="68" t="s">
        <v>490</v>
      </c>
      <c r="K222" s="59" t="s">
        <v>490</v>
      </c>
      <c r="L222" s="68" t="s">
        <v>490</v>
      </c>
      <c r="M222" s="59" t="s">
        <v>490</v>
      </c>
      <c r="N222" s="24">
        <f t="shared" si="33"/>
        <v>2800</v>
      </c>
      <c r="O222" s="24">
        <v>80</v>
      </c>
      <c r="P222" s="24">
        <f t="shared" si="37"/>
        <v>80</v>
      </c>
      <c r="Q222" s="24">
        <v>10</v>
      </c>
      <c r="R222" s="24">
        <f t="shared" si="42"/>
        <v>1600</v>
      </c>
      <c r="S222" s="24">
        <f t="shared" si="43"/>
        <v>1200</v>
      </c>
    </row>
    <row r="223" spans="1:19" x14ac:dyDescent="0.2">
      <c r="A223" s="24" t="s">
        <v>242</v>
      </c>
      <c r="B223" s="64">
        <f t="shared" si="34"/>
        <v>0.08</v>
      </c>
      <c r="C223" s="58">
        <f t="shared" si="38"/>
        <v>86.580086580086586</v>
      </c>
      <c r="D223" s="64">
        <f t="shared" si="35"/>
        <v>0.16</v>
      </c>
      <c r="E223" s="58">
        <f t="shared" si="39"/>
        <v>173.16017316017317</v>
      </c>
      <c r="F223" s="64">
        <f t="shared" si="36"/>
        <v>0.24</v>
      </c>
      <c r="G223" s="58">
        <f t="shared" si="40"/>
        <v>259.74025974025972</v>
      </c>
      <c r="H223" s="64">
        <f t="shared" si="32"/>
        <v>0.32</v>
      </c>
      <c r="I223" s="58">
        <f t="shared" si="41"/>
        <v>346.32034632034635</v>
      </c>
      <c r="J223" s="68" t="s">
        <v>490</v>
      </c>
      <c r="K223" s="59" t="s">
        <v>490</v>
      </c>
      <c r="L223" s="68" t="s">
        <v>490</v>
      </c>
      <c r="M223" s="59" t="s">
        <v>490</v>
      </c>
      <c r="N223" s="24">
        <f t="shared" si="33"/>
        <v>924</v>
      </c>
      <c r="O223" s="24">
        <v>80</v>
      </c>
      <c r="P223" s="24">
        <f t="shared" si="37"/>
        <v>80</v>
      </c>
      <c r="Q223" s="24">
        <v>3</v>
      </c>
      <c r="R223" s="24">
        <f t="shared" si="42"/>
        <v>480</v>
      </c>
      <c r="S223" s="24">
        <f t="shared" si="43"/>
        <v>444</v>
      </c>
    </row>
    <row r="224" spans="1:19" x14ac:dyDescent="0.2">
      <c r="A224" s="24" t="s">
        <v>243</v>
      </c>
      <c r="B224" s="64">
        <f t="shared" si="34"/>
        <v>0.08</v>
      </c>
      <c r="C224" s="58">
        <f t="shared" si="38"/>
        <v>81.380208333333343</v>
      </c>
      <c r="D224" s="64">
        <f t="shared" si="35"/>
        <v>0.16</v>
      </c>
      <c r="E224" s="58">
        <f t="shared" si="39"/>
        <v>162.76041666666669</v>
      </c>
      <c r="F224" s="64">
        <f t="shared" si="36"/>
        <v>0.24</v>
      </c>
      <c r="G224" s="58">
        <f t="shared" si="40"/>
        <v>244.140625</v>
      </c>
      <c r="H224" s="64">
        <f t="shared" si="32"/>
        <v>0.32</v>
      </c>
      <c r="I224" s="58">
        <f t="shared" si="41"/>
        <v>325.52083333333337</v>
      </c>
      <c r="J224" s="68" t="s">
        <v>490</v>
      </c>
      <c r="K224" s="59" t="s">
        <v>490</v>
      </c>
      <c r="L224" s="68" t="s">
        <v>490</v>
      </c>
      <c r="M224" s="59" t="s">
        <v>490</v>
      </c>
      <c r="N224" s="24">
        <f t="shared" si="33"/>
        <v>983.04</v>
      </c>
      <c r="O224" s="24">
        <v>80</v>
      </c>
      <c r="P224" s="24">
        <f t="shared" si="37"/>
        <v>80</v>
      </c>
      <c r="Q224" s="24">
        <v>3.2</v>
      </c>
      <c r="R224" s="24">
        <f t="shared" si="42"/>
        <v>512</v>
      </c>
      <c r="S224" s="24">
        <f t="shared" si="43"/>
        <v>471.03999999999996</v>
      </c>
    </row>
    <row r="225" spans="1:19" x14ac:dyDescent="0.2">
      <c r="A225" s="24" t="s">
        <v>244</v>
      </c>
      <c r="B225" s="64">
        <f t="shared" si="34"/>
        <v>0.08</v>
      </c>
      <c r="C225" s="58">
        <f t="shared" si="38"/>
        <v>72.716695753344979</v>
      </c>
      <c r="D225" s="64">
        <f t="shared" si="35"/>
        <v>0.16</v>
      </c>
      <c r="E225" s="58">
        <f t="shared" si="39"/>
        <v>145.43339150668996</v>
      </c>
      <c r="F225" s="64">
        <f t="shared" si="36"/>
        <v>0.24</v>
      </c>
      <c r="G225" s="58">
        <f t="shared" si="40"/>
        <v>218.15008726003492</v>
      </c>
      <c r="H225" s="64">
        <f t="shared" si="32"/>
        <v>0.32</v>
      </c>
      <c r="I225" s="58">
        <f t="shared" si="41"/>
        <v>290.86678301337992</v>
      </c>
      <c r="J225" s="68" t="s">
        <v>490</v>
      </c>
      <c r="K225" s="59" t="s">
        <v>490</v>
      </c>
      <c r="L225" s="68" t="s">
        <v>490</v>
      </c>
      <c r="M225" s="59" t="s">
        <v>490</v>
      </c>
      <c r="N225" s="24">
        <f t="shared" si="33"/>
        <v>1100.1599999999999</v>
      </c>
      <c r="O225" s="24">
        <v>80</v>
      </c>
      <c r="P225" s="24">
        <f t="shared" si="37"/>
        <v>80</v>
      </c>
      <c r="Q225" s="24">
        <v>3.6</v>
      </c>
      <c r="R225" s="24">
        <f t="shared" si="42"/>
        <v>576</v>
      </c>
      <c r="S225" s="24">
        <f t="shared" si="43"/>
        <v>524.16</v>
      </c>
    </row>
    <row r="226" spans="1:19" x14ac:dyDescent="0.2">
      <c r="A226" s="24" t="s">
        <v>245</v>
      </c>
      <c r="B226" s="64">
        <f t="shared" si="34"/>
        <v>0.08</v>
      </c>
      <c r="C226" s="58">
        <f t="shared" si="38"/>
        <v>65.78947368421052</v>
      </c>
      <c r="D226" s="64">
        <f t="shared" si="35"/>
        <v>0.16</v>
      </c>
      <c r="E226" s="58">
        <f t="shared" si="39"/>
        <v>131.57894736842104</v>
      </c>
      <c r="F226" s="64">
        <f t="shared" si="36"/>
        <v>0.24</v>
      </c>
      <c r="G226" s="58">
        <f t="shared" si="40"/>
        <v>197.36842105263156</v>
      </c>
      <c r="H226" s="64">
        <f t="shared" si="32"/>
        <v>0.32</v>
      </c>
      <c r="I226" s="58">
        <f t="shared" si="41"/>
        <v>263.15789473684208</v>
      </c>
      <c r="J226" s="68" t="s">
        <v>490</v>
      </c>
      <c r="K226" s="59" t="s">
        <v>490</v>
      </c>
      <c r="L226" s="68" t="s">
        <v>490</v>
      </c>
      <c r="M226" s="59" t="s">
        <v>490</v>
      </c>
      <c r="N226" s="24">
        <f t="shared" si="33"/>
        <v>1216</v>
      </c>
      <c r="O226" s="24">
        <v>80</v>
      </c>
      <c r="P226" s="24">
        <f t="shared" si="37"/>
        <v>80</v>
      </c>
      <c r="Q226" s="24">
        <v>4</v>
      </c>
      <c r="R226" s="24">
        <f t="shared" si="42"/>
        <v>640</v>
      </c>
      <c r="S226" s="24">
        <f t="shared" si="43"/>
        <v>576</v>
      </c>
    </row>
    <row r="227" spans="1:19" x14ac:dyDescent="0.2">
      <c r="A227" s="24" t="s">
        <v>246</v>
      </c>
      <c r="B227" s="64">
        <f t="shared" si="34"/>
        <v>0.08</v>
      </c>
      <c r="C227" s="58">
        <f t="shared" si="38"/>
        <v>53.333333333333336</v>
      </c>
      <c r="D227" s="64">
        <f t="shared" si="35"/>
        <v>0.16</v>
      </c>
      <c r="E227" s="58">
        <f t="shared" si="39"/>
        <v>106.66666666666667</v>
      </c>
      <c r="F227" s="64">
        <f t="shared" si="36"/>
        <v>0.24</v>
      </c>
      <c r="G227" s="58">
        <f t="shared" si="40"/>
        <v>160</v>
      </c>
      <c r="H227" s="64">
        <f t="shared" si="32"/>
        <v>0.32</v>
      </c>
      <c r="I227" s="58">
        <f t="shared" si="41"/>
        <v>213.33333333333334</v>
      </c>
      <c r="J227" s="68" t="s">
        <v>490</v>
      </c>
      <c r="K227" s="59" t="s">
        <v>490</v>
      </c>
      <c r="L227" s="68" t="s">
        <v>490</v>
      </c>
      <c r="M227" s="59" t="s">
        <v>490</v>
      </c>
      <c r="N227" s="24">
        <f t="shared" si="33"/>
        <v>1500</v>
      </c>
      <c r="O227" s="24">
        <v>80</v>
      </c>
      <c r="P227" s="24">
        <f t="shared" si="37"/>
        <v>80</v>
      </c>
      <c r="Q227" s="24">
        <v>5</v>
      </c>
      <c r="R227" s="24">
        <f t="shared" si="42"/>
        <v>800</v>
      </c>
      <c r="S227" s="24">
        <f t="shared" si="43"/>
        <v>700</v>
      </c>
    </row>
    <row r="228" spans="1:19" x14ac:dyDescent="0.2">
      <c r="A228" s="24" t="s">
        <v>247</v>
      </c>
      <c r="B228" s="64">
        <f t="shared" si="34"/>
        <v>0.08</v>
      </c>
      <c r="C228" s="58">
        <f t="shared" si="38"/>
        <v>48.003072196620586</v>
      </c>
      <c r="D228" s="64">
        <f t="shared" si="35"/>
        <v>0.16</v>
      </c>
      <c r="E228" s="58">
        <f t="shared" si="39"/>
        <v>96.006144393241172</v>
      </c>
      <c r="F228" s="64">
        <f t="shared" si="36"/>
        <v>0.24</v>
      </c>
      <c r="G228" s="58">
        <f t="shared" si="40"/>
        <v>144.00921658986175</v>
      </c>
      <c r="H228" s="64">
        <f t="shared" si="32"/>
        <v>0.32</v>
      </c>
      <c r="I228" s="58">
        <f t="shared" si="41"/>
        <v>192.01228878648234</v>
      </c>
      <c r="J228" s="68" t="s">
        <v>490</v>
      </c>
      <c r="K228" s="59" t="s">
        <v>490</v>
      </c>
      <c r="L228" s="68" t="s">
        <v>490</v>
      </c>
      <c r="M228" s="59" t="s">
        <v>490</v>
      </c>
      <c r="N228" s="24">
        <f t="shared" si="33"/>
        <v>1666.56</v>
      </c>
      <c r="O228" s="24">
        <v>80</v>
      </c>
      <c r="P228" s="24">
        <f t="shared" si="37"/>
        <v>80</v>
      </c>
      <c r="Q228" s="24">
        <v>5.6</v>
      </c>
      <c r="R228" s="24">
        <f t="shared" si="42"/>
        <v>896</v>
      </c>
      <c r="S228" s="24">
        <f t="shared" si="43"/>
        <v>770.56</v>
      </c>
    </row>
    <row r="229" spans="1:19" x14ac:dyDescent="0.2">
      <c r="A229" s="24" t="s">
        <v>248</v>
      </c>
      <c r="B229" s="64">
        <f t="shared" si="34"/>
        <v>0.08</v>
      </c>
      <c r="C229" s="58">
        <f t="shared" si="38"/>
        <v>45.045045045045043</v>
      </c>
      <c r="D229" s="64">
        <f t="shared" si="35"/>
        <v>0.16</v>
      </c>
      <c r="E229" s="58">
        <f t="shared" si="39"/>
        <v>90.090090090090087</v>
      </c>
      <c r="F229" s="64">
        <f t="shared" si="36"/>
        <v>0.24</v>
      </c>
      <c r="G229" s="58">
        <f t="shared" si="40"/>
        <v>135.13513513513513</v>
      </c>
      <c r="H229" s="64">
        <f t="shared" si="32"/>
        <v>0.32</v>
      </c>
      <c r="I229" s="58">
        <f t="shared" si="41"/>
        <v>180.18018018018017</v>
      </c>
      <c r="J229" s="68" t="s">
        <v>490</v>
      </c>
      <c r="K229" s="59" t="s">
        <v>490</v>
      </c>
      <c r="L229" s="68" t="s">
        <v>490</v>
      </c>
      <c r="M229" s="59" t="s">
        <v>490</v>
      </c>
      <c r="N229" s="24">
        <f t="shared" si="33"/>
        <v>1776</v>
      </c>
      <c r="O229" s="24">
        <v>80</v>
      </c>
      <c r="P229" s="24">
        <f t="shared" si="37"/>
        <v>80</v>
      </c>
      <c r="Q229" s="24">
        <v>6</v>
      </c>
      <c r="R229" s="24">
        <f t="shared" si="42"/>
        <v>960</v>
      </c>
      <c r="S229" s="24">
        <f t="shared" si="43"/>
        <v>816</v>
      </c>
    </row>
    <row r="230" spans="1:19" x14ac:dyDescent="0.2">
      <c r="A230" s="24" t="s">
        <v>249</v>
      </c>
      <c r="B230" s="64">
        <f t="shared" si="34"/>
        <v>0.08</v>
      </c>
      <c r="C230" s="58">
        <f t="shared" si="38"/>
        <v>43.074669940341579</v>
      </c>
      <c r="D230" s="64">
        <f t="shared" si="35"/>
        <v>0.16</v>
      </c>
      <c r="E230" s="58">
        <f t="shared" si="39"/>
        <v>86.149339880683158</v>
      </c>
      <c r="F230" s="64">
        <f t="shared" si="36"/>
        <v>0.24</v>
      </c>
      <c r="G230" s="58">
        <f t="shared" si="40"/>
        <v>129.22400982102474</v>
      </c>
      <c r="H230" s="64">
        <f t="shared" si="32"/>
        <v>0.32</v>
      </c>
      <c r="I230" s="58">
        <f t="shared" si="41"/>
        <v>172.29867976136632</v>
      </c>
      <c r="J230" s="68" t="s">
        <v>490</v>
      </c>
      <c r="K230" s="59" t="s">
        <v>490</v>
      </c>
      <c r="L230" s="68" t="s">
        <v>490</v>
      </c>
      <c r="M230" s="59" t="s">
        <v>490</v>
      </c>
      <c r="N230" s="24">
        <f t="shared" si="33"/>
        <v>1857.24</v>
      </c>
      <c r="O230" s="24">
        <v>80</v>
      </c>
      <c r="P230" s="24">
        <f t="shared" si="37"/>
        <v>80</v>
      </c>
      <c r="Q230" s="24">
        <v>6.3</v>
      </c>
      <c r="R230" s="24">
        <f t="shared" si="42"/>
        <v>1008</v>
      </c>
      <c r="S230" s="24">
        <f t="shared" si="43"/>
        <v>849.24</v>
      </c>
    </row>
    <row r="231" spans="1:19" x14ac:dyDescent="0.2">
      <c r="A231" s="24" t="s">
        <v>250</v>
      </c>
      <c r="B231" s="64">
        <f t="shared" si="34"/>
        <v>0.08</v>
      </c>
      <c r="C231" s="58">
        <f t="shared" si="38"/>
        <v>34.722222222222221</v>
      </c>
      <c r="D231" s="64">
        <f t="shared" si="35"/>
        <v>0.16</v>
      </c>
      <c r="E231" s="58">
        <f t="shared" si="39"/>
        <v>69.444444444444443</v>
      </c>
      <c r="F231" s="64">
        <f t="shared" si="36"/>
        <v>0.24</v>
      </c>
      <c r="G231" s="58">
        <f t="shared" si="40"/>
        <v>104.16666666666666</v>
      </c>
      <c r="H231" s="64">
        <f t="shared" si="32"/>
        <v>0.32</v>
      </c>
      <c r="I231" s="58">
        <f t="shared" si="41"/>
        <v>138.88888888888889</v>
      </c>
      <c r="J231" s="68" t="s">
        <v>490</v>
      </c>
      <c r="K231" s="59" t="s">
        <v>490</v>
      </c>
      <c r="L231" s="68" t="s">
        <v>490</v>
      </c>
      <c r="M231" s="59" t="s">
        <v>490</v>
      </c>
      <c r="N231" s="24">
        <f t="shared" si="33"/>
        <v>2304</v>
      </c>
      <c r="O231" s="24">
        <v>80</v>
      </c>
      <c r="P231" s="24">
        <f t="shared" si="37"/>
        <v>80</v>
      </c>
      <c r="Q231" s="24">
        <v>8</v>
      </c>
      <c r="R231" s="24">
        <f t="shared" si="42"/>
        <v>1280</v>
      </c>
      <c r="S231" s="24">
        <f t="shared" si="43"/>
        <v>1024</v>
      </c>
    </row>
    <row r="232" spans="1:19" x14ac:dyDescent="0.2">
      <c r="A232" s="24" t="s">
        <v>251</v>
      </c>
      <c r="B232" s="64">
        <f t="shared" si="34"/>
        <v>0.09</v>
      </c>
      <c r="C232" s="58">
        <f t="shared" si="38"/>
        <v>28.125</v>
      </c>
      <c r="D232" s="64">
        <f t="shared" si="35"/>
        <v>0.18</v>
      </c>
      <c r="E232" s="58">
        <f t="shared" si="39"/>
        <v>56.25</v>
      </c>
      <c r="F232" s="64">
        <f t="shared" si="36"/>
        <v>0.27</v>
      </c>
      <c r="G232" s="58">
        <f t="shared" si="40"/>
        <v>84.375</v>
      </c>
      <c r="H232" s="64">
        <f t="shared" si="32"/>
        <v>0.36</v>
      </c>
      <c r="I232" s="58">
        <f t="shared" si="41"/>
        <v>112.5</v>
      </c>
      <c r="J232" s="68" t="s">
        <v>490</v>
      </c>
      <c r="K232" s="59" t="s">
        <v>490</v>
      </c>
      <c r="L232" s="68" t="s">
        <v>490</v>
      </c>
      <c r="M232" s="59" t="s">
        <v>490</v>
      </c>
      <c r="N232" s="24">
        <f t="shared" si="33"/>
        <v>3200</v>
      </c>
      <c r="O232" s="24">
        <v>90</v>
      </c>
      <c r="P232" s="24">
        <f t="shared" si="37"/>
        <v>90</v>
      </c>
      <c r="Q232" s="24">
        <v>10</v>
      </c>
      <c r="R232" s="24">
        <f t="shared" si="42"/>
        <v>1800</v>
      </c>
      <c r="S232" s="24">
        <f t="shared" si="43"/>
        <v>1400</v>
      </c>
    </row>
    <row r="233" spans="1:19" x14ac:dyDescent="0.2">
      <c r="A233" s="24" t="s">
        <v>252</v>
      </c>
      <c r="B233" s="64">
        <f t="shared" si="34"/>
        <v>0.09</v>
      </c>
      <c r="C233" s="58">
        <f t="shared" si="38"/>
        <v>86.206896551724128</v>
      </c>
      <c r="D233" s="64">
        <f t="shared" si="35"/>
        <v>0.18</v>
      </c>
      <c r="E233" s="58">
        <f t="shared" si="39"/>
        <v>172.41379310344826</v>
      </c>
      <c r="F233" s="64">
        <f t="shared" si="36"/>
        <v>0.27</v>
      </c>
      <c r="G233" s="58">
        <f t="shared" si="40"/>
        <v>258.62068965517244</v>
      </c>
      <c r="H233" s="64">
        <f t="shared" si="32"/>
        <v>0.36</v>
      </c>
      <c r="I233" s="58">
        <f t="shared" si="41"/>
        <v>344.82758620689651</v>
      </c>
      <c r="J233" s="68" t="s">
        <v>490</v>
      </c>
      <c r="K233" s="59" t="s">
        <v>490</v>
      </c>
      <c r="L233" s="68" t="s">
        <v>490</v>
      </c>
      <c r="M233" s="59" t="s">
        <v>490</v>
      </c>
      <c r="N233" s="24">
        <f t="shared" si="33"/>
        <v>1044</v>
      </c>
      <c r="O233" s="24">
        <v>90</v>
      </c>
      <c r="P233" s="24">
        <f t="shared" si="37"/>
        <v>90</v>
      </c>
      <c r="Q233" s="24">
        <v>3</v>
      </c>
      <c r="R233" s="24">
        <f t="shared" si="42"/>
        <v>540</v>
      </c>
      <c r="S233" s="24">
        <f t="shared" si="43"/>
        <v>504</v>
      </c>
    </row>
    <row r="234" spans="1:19" x14ac:dyDescent="0.2">
      <c r="A234" s="24" t="s">
        <v>253</v>
      </c>
      <c r="B234" s="64">
        <f t="shared" si="34"/>
        <v>0.09</v>
      </c>
      <c r="C234" s="58">
        <f t="shared" si="38"/>
        <v>81.005184331797238</v>
      </c>
      <c r="D234" s="64">
        <f t="shared" si="35"/>
        <v>0.18</v>
      </c>
      <c r="E234" s="58">
        <f t="shared" si="39"/>
        <v>162.01036866359448</v>
      </c>
      <c r="F234" s="64">
        <f t="shared" si="36"/>
        <v>0.27</v>
      </c>
      <c r="G234" s="58">
        <f t="shared" si="40"/>
        <v>243.01555299539174</v>
      </c>
      <c r="H234" s="64">
        <f t="shared" si="32"/>
        <v>0.36</v>
      </c>
      <c r="I234" s="58">
        <f t="shared" si="41"/>
        <v>324.02073732718895</v>
      </c>
      <c r="J234" s="68" t="s">
        <v>490</v>
      </c>
      <c r="K234" s="59" t="s">
        <v>490</v>
      </c>
      <c r="L234" s="68" t="s">
        <v>490</v>
      </c>
      <c r="M234" s="59" t="s">
        <v>490</v>
      </c>
      <c r="N234" s="24">
        <f t="shared" si="33"/>
        <v>1111.04</v>
      </c>
      <c r="O234" s="24">
        <v>90</v>
      </c>
      <c r="P234" s="24">
        <f t="shared" si="37"/>
        <v>90</v>
      </c>
      <c r="Q234" s="24">
        <v>3.2</v>
      </c>
      <c r="R234" s="24">
        <f t="shared" si="42"/>
        <v>576</v>
      </c>
      <c r="S234" s="24">
        <f t="shared" si="43"/>
        <v>535.04</v>
      </c>
    </row>
    <row r="235" spans="1:19" x14ac:dyDescent="0.2">
      <c r="A235" s="24" t="s">
        <v>254</v>
      </c>
      <c r="B235" s="64">
        <f t="shared" si="34"/>
        <v>0.09</v>
      </c>
      <c r="C235" s="58">
        <f t="shared" si="38"/>
        <v>72.337962962962976</v>
      </c>
      <c r="D235" s="64">
        <f t="shared" si="35"/>
        <v>0.18</v>
      </c>
      <c r="E235" s="58">
        <f t="shared" si="39"/>
        <v>144.67592592592595</v>
      </c>
      <c r="F235" s="64">
        <f t="shared" si="36"/>
        <v>0.27</v>
      </c>
      <c r="G235" s="58">
        <f t="shared" si="40"/>
        <v>217.01388888888894</v>
      </c>
      <c r="H235" s="64">
        <f t="shared" si="32"/>
        <v>0.36</v>
      </c>
      <c r="I235" s="58">
        <f t="shared" si="41"/>
        <v>289.3518518518519</v>
      </c>
      <c r="J235" s="68" t="s">
        <v>490</v>
      </c>
      <c r="K235" s="59" t="s">
        <v>490</v>
      </c>
      <c r="L235" s="68" t="s">
        <v>490</v>
      </c>
      <c r="M235" s="59" t="s">
        <v>490</v>
      </c>
      <c r="N235" s="24">
        <f t="shared" si="33"/>
        <v>1244.1599999999999</v>
      </c>
      <c r="O235" s="24">
        <v>90</v>
      </c>
      <c r="P235" s="24">
        <f t="shared" si="37"/>
        <v>90</v>
      </c>
      <c r="Q235" s="24">
        <v>3.6</v>
      </c>
      <c r="R235" s="24">
        <f t="shared" si="42"/>
        <v>648</v>
      </c>
      <c r="S235" s="24">
        <f t="shared" si="43"/>
        <v>596.16</v>
      </c>
    </row>
    <row r="236" spans="1:19" x14ac:dyDescent="0.2">
      <c r="A236" s="24" t="s">
        <v>255</v>
      </c>
      <c r="B236" s="64">
        <f t="shared" si="34"/>
        <v>0.09</v>
      </c>
      <c r="C236" s="58">
        <f t="shared" si="38"/>
        <v>65.406976744186039</v>
      </c>
      <c r="D236" s="64">
        <f t="shared" si="35"/>
        <v>0.18</v>
      </c>
      <c r="E236" s="58">
        <f t="shared" si="39"/>
        <v>130.81395348837208</v>
      </c>
      <c r="F236" s="64">
        <f t="shared" si="36"/>
        <v>0.27</v>
      </c>
      <c r="G236" s="58">
        <f t="shared" si="40"/>
        <v>196.22093023255815</v>
      </c>
      <c r="H236" s="64">
        <f t="shared" si="32"/>
        <v>0.36</v>
      </c>
      <c r="I236" s="58">
        <f t="shared" si="41"/>
        <v>261.62790697674416</v>
      </c>
      <c r="J236" s="68" t="s">
        <v>490</v>
      </c>
      <c r="K236" s="59" t="s">
        <v>490</v>
      </c>
      <c r="L236" s="68" t="s">
        <v>490</v>
      </c>
      <c r="M236" s="59" t="s">
        <v>490</v>
      </c>
      <c r="N236" s="24">
        <f t="shared" si="33"/>
        <v>1376</v>
      </c>
      <c r="O236" s="24">
        <v>90</v>
      </c>
      <c r="P236" s="24">
        <f t="shared" si="37"/>
        <v>90</v>
      </c>
      <c r="Q236" s="24">
        <v>4</v>
      </c>
      <c r="R236" s="24">
        <f t="shared" si="42"/>
        <v>720</v>
      </c>
      <c r="S236" s="24">
        <f t="shared" si="43"/>
        <v>656</v>
      </c>
    </row>
    <row r="237" spans="1:19" x14ac:dyDescent="0.2">
      <c r="A237" s="24" t="s">
        <v>256</v>
      </c>
      <c r="B237" s="64">
        <f t="shared" si="34"/>
        <v>0.09</v>
      </c>
      <c r="C237" s="58">
        <f t="shared" si="38"/>
        <v>52.941176470588232</v>
      </c>
      <c r="D237" s="64">
        <f t="shared" si="35"/>
        <v>0.18</v>
      </c>
      <c r="E237" s="58">
        <f t="shared" si="39"/>
        <v>105.88235294117646</v>
      </c>
      <c r="F237" s="64">
        <f t="shared" si="36"/>
        <v>0.27</v>
      </c>
      <c r="G237" s="58">
        <f t="shared" si="40"/>
        <v>158.82352941176472</v>
      </c>
      <c r="H237" s="64">
        <f t="shared" si="32"/>
        <v>0.36</v>
      </c>
      <c r="I237" s="58">
        <f t="shared" si="41"/>
        <v>211.76470588235293</v>
      </c>
      <c r="J237" s="68" t="s">
        <v>490</v>
      </c>
      <c r="K237" s="59" t="s">
        <v>490</v>
      </c>
      <c r="L237" s="68" t="s">
        <v>490</v>
      </c>
      <c r="M237" s="59" t="s">
        <v>490</v>
      </c>
      <c r="N237" s="24">
        <f t="shared" si="33"/>
        <v>1700</v>
      </c>
      <c r="O237" s="24">
        <v>90</v>
      </c>
      <c r="P237" s="24">
        <f t="shared" si="37"/>
        <v>90</v>
      </c>
      <c r="Q237" s="24">
        <v>5</v>
      </c>
      <c r="R237" s="24">
        <f t="shared" si="42"/>
        <v>900</v>
      </c>
      <c r="S237" s="24">
        <f t="shared" si="43"/>
        <v>800</v>
      </c>
    </row>
    <row r="238" spans="1:19" x14ac:dyDescent="0.2">
      <c r="A238" s="24" t="s">
        <v>257</v>
      </c>
      <c r="B238" s="64">
        <f t="shared" si="34"/>
        <v>0.09</v>
      </c>
      <c r="C238" s="58">
        <f t="shared" si="38"/>
        <v>47.604942450914017</v>
      </c>
      <c r="D238" s="64">
        <f t="shared" si="35"/>
        <v>0.18</v>
      </c>
      <c r="E238" s="58">
        <f t="shared" si="39"/>
        <v>95.209884901828033</v>
      </c>
      <c r="F238" s="64">
        <f t="shared" si="36"/>
        <v>0.27</v>
      </c>
      <c r="G238" s="58">
        <f t="shared" si="40"/>
        <v>142.81482735274207</v>
      </c>
      <c r="H238" s="64">
        <f t="shared" si="32"/>
        <v>0.36</v>
      </c>
      <c r="I238" s="58">
        <f t="shared" si="41"/>
        <v>190.41976980365607</v>
      </c>
      <c r="J238" s="68" t="s">
        <v>490</v>
      </c>
      <c r="K238" s="59" t="s">
        <v>490</v>
      </c>
      <c r="L238" s="68" t="s">
        <v>490</v>
      </c>
      <c r="M238" s="59" t="s">
        <v>490</v>
      </c>
      <c r="N238" s="24">
        <f t="shared" si="33"/>
        <v>1890.56</v>
      </c>
      <c r="O238" s="24">
        <v>90</v>
      </c>
      <c r="P238" s="24">
        <f t="shared" si="37"/>
        <v>90</v>
      </c>
      <c r="Q238" s="24">
        <v>5.6</v>
      </c>
      <c r="R238" s="24">
        <f t="shared" si="42"/>
        <v>1007.9999999999999</v>
      </c>
      <c r="S238" s="24">
        <f t="shared" si="43"/>
        <v>882.56</v>
      </c>
    </row>
    <row r="239" spans="1:19" x14ac:dyDescent="0.2">
      <c r="A239" s="24" t="s">
        <v>258</v>
      </c>
      <c r="B239" s="64">
        <f t="shared" si="34"/>
        <v>0.09</v>
      </c>
      <c r="C239" s="58">
        <f t="shared" si="38"/>
        <v>44.642857142857146</v>
      </c>
      <c r="D239" s="64">
        <f t="shared" si="35"/>
        <v>0.18</v>
      </c>
      <c r="E239" s="58">
        <f t="shared" si="39"/>
        <v>89.285714285714292</v>
      </c>
      <c r="F239" s="64">
        <f t="shared" si="36"/>
        <v>0.27</v>
      </c>
      <c r="G239" s="58">
        <f t="shared" si="40"/>
        <v>133.92857142857144</v>
      </c>
      <c r="H239" s="64">
        <f t="shared" si="32"/>
        <v>0.36</v>
      </c>
      <c r="I239" s="58">
        <f t="shared" si="41"/>
        <v>178.57142857142858</v>
      </c>
      <c r="J239" s="68" t="s">
        <v>490</v>
      </c>
      <c r="K239" s="59" t="s">
        <v>490</v>
      </c>
      <c r="L239" s="68" t="s">
        <v>490</v>
      </c>
      <c r="M239" s="59" t="s">
        <v>490</v>
      </c>
      <c r="N239" s="24">
        <f t="shared" si="33"/>
        <v>2016</v>
      </c>
      <c r="O239" s="24">
        <v>90</v>
      </c>
      <c r="P239" s="24">
        <f t="shared" si="37"/>
        <v>90</v>
      </c>
      <c r="Q239" s="24">
        <v>6</v>
      </c>
      <c r="R239" s="24">
        <f t="shared" si="42"/>
        <v>1080</v>
      </c>
      <c r="S239" s="24">
        <f t="shared" si="43"/>
        <v>936</v>
      </c>
    </row>
    <row r="240" spans="1:19" x14ac:dyDescent="0.2">
      <c r="A240" s="24" t="s">
        <v>259</v>
      </c>
      <c r="B240" s="64">
        <f t="shared" si="34"/>
        <v>0.09</v>
      </c>
      <c r="C240" s="58">
        <f t="shared" si="38"/>
        <v>42.669397508107188</v>
      </c>
      <c r="D240" s="64">
        <f t="shared" si="35"/>
        <v>0.18</v>
      </c>
      <c r="E240" s="58">
        <f t="shared" si="39"/>
        <v>85.338795016214377</v>
      </c>
      <c r="F240" s="64">
        <f t="shared" si="36"/>
        <v>0.27</v>
      </c>
      <c r="G240" s="58">
        <f t="shared" si="40"/>
        <v>128.00819252432157</v>
      </c>
      <c r="H240" s="64">
        <f t="shared" si="32"/>
        <v>0.36</v>
      </c>
      <c r="I240" s="58">
        <f t="shared" si="41"/>
        <v>170.67759003242875</v>
      </c>
      <c r="J240" s="68" t="s">
        <v>490</v>
      </c>
      <c r="K240" s="59" t="s">
        <v>490</v>
      </c>
      <c r="L240" s="68" t="s">
        <v>490</v>
      </c>
      <c r="M240" s="59" t="s">
        <v>490</v>
      </c>
      <c r="N240" s="24">
        <f t="shared" si="33"/>
        <v>2109.2399999999998</v>
      </c>
      <c r="O240" s="24">
        <v>90</v>
      </c>
      <c r="P240" s="24">
        <f t="shared" si="37"/>
        <v>90</v>
      </c>
      <c r="Q240" s="24">
        <v>6.3</v>
      </c>
      <c r="R240" s="24">
        <f t="shared" si="42"/>
        <v>1134</v>
      </c>
      <c r="S240" s="24">
        <f t="shared" si="43"/>
        <v>975.24</v>
      </c>
    </row>
    <row r="241" spans="1:19" x14ac:dyDescent="0.2">
      <c r="A241" s="24" t="s">
        <v>260</v>
      </c>
      <c r="B241" s="64">
        <f t="shared" si="34"/>
        <v>0.09</v>
      </c>
      <c r="C241" s="58">
        <f t="shared" si="38"/>
        <v>34.298780487804876</v>
      </c>
      <c r="D241" s="64">
        <f t="shared" si="35"/>
        <v>0.18</v>
      </c>
      <c r="E241" s="58">
        <f t="shared" si="39"/>
        <v>68.597560975609753</v>
      </c>
      <c r="F241" s="64">
        <f t="shared" si="36"/>
        <v>0.27</v>
      </c>
      <c r="G241" s="58">
        <f t="shared" si="40"/>
        <v>102.89634146341464</v>
      </c>
      <c r="H241" s="64">
        <f t="shared" si="32"/>
        <v>0.36</v>
      </c>
      <c r="I241" s="58">
        <f t="shared" si="41"/>
        <v>137.19512195121951</v>
      </c>
      <c r="J241" s="68" t="s">
        <v>490</v>
      </c>
      <c r="K241" s="59" t="s">
        <v>490</v>
      </c>
      <c r="L241" s="68" t="s">
        <v>490</v>
      </c>
      <c r="M241" s="59" t="s">
        <v>490</v>
      </c>
      <c r="N241" s="24">
        <f t="shared" si="33"/>
        <v>2624</v>
      </c>
      <c r="O241" s="24">
        <v>90</v>
      </c>
      <c r="P241" s="24">
        <f>+O241</f>
        <v>90</v>
      </c>
      <c r="Q241" s="24">
        <v>8</v>
      </c>
      <c r="R241" s="24">
        <f t="shared" si="42"/>
        <v>1440</v>
      </c>
      <c r="S241" s="24">
        <f t="shared" si="43"/>
        <v>1184</v>
      </c>
    </row>
    <row r="242" spans="1:19" x14ac:dyDescent="0.2">
      <c r="A242" s="23" t="s">
        <v>261</v>
      </c>
      <c r="B242" s="65">
        <v>0.1</v>
      </c>
      <c r="C242" s="50">
        <f t="shared" si="38"/>
        <v>50</v>
      </c>
      <c r="D242" s="65">
        <f t="shared" ref="D242:D299" si="44">B242*2</f>
        <v>0.2</v>
      </c>
      <c r="E242" s="50">
        <f t="shared" si="39"/>
        <v>100</v>
      </c>
      <c r="F242" s="65">
        <f t="shared" ref="F242:F299" si="45">B242*3</f>
        <v>0.30000000000000004</v>
      </c>
      <c r="G242" s="50">
        <f t="shared" si="40"/>
        <v>150</v>
      </c>
      <c r="H242" s="65">
        <f t="shared" ref="H242:H299" si="46">B242*4</f>
        <v>0.4</v>
      </c>
      <c r="I242" s="50">
        <f t="shared" si="41"/>
        <v>200</v>
      </c>
      <c r="N242" s="23">
        <v>2000</v>
      </c>
    </row>
    <row r="243" spans="1:19" x14ac:dyDescent="0.2">
      <c r="A243" s="23" t="s">
        <v>262</v>
      </c>
      <c r="B243" s="65">
        <v>0.1</v>
      </c>
      <c r="C243" s="50">
        <f t="shared" si="38"/>
        <v>41.666666666666671</v>
      </c>
      <c r="D243" s="65">
        <f t="shared" si="44"/>
        <v>0.2</v>
      </c>
      <c r="E243" s="50">
        <f t="shared" si="39"/>
        <v>83.333333333333343</v>
      </c>
      <c r="F243" s="65">
        <f t="shared" si="45"/>
        <v>0.30000000000000004</v>
      </c>
      <c r="G243" s="50">
        <f t="shared" si="40"/>
        <v>125.00000000000003</v>
      </c>
      <c r="H243" s="65">
        <f t="shared" si="46"/>
        <v>0.4</v>
      </c>
      <c r="I243" s="50">
        <f t="shared" si="41"/>
        <v>166.66666666666669</v>
      </c>
      <c r="N243" s="23">
        <v>2400</v>
      </c>
    </row>
    <row r="244" spans="1:19" x14ac:dyDescent="0.2">
      <c r="A244" s="23" t="s">
        <v>263</v>
      </c>
      <c r="B244" s="65">
        <v>0.1</v>
      </c>
      <c r="C244" s="50">
        <f t="shared" ref="C244:C304" si="47">+B244/N244*1000000</f>
        <v>35.714285714285715</v>
      </c>
      <c r="D244" s="65">
        <f t="shared" si="44"/>
        <v>0.2</v>
      </c>
      <c r="E244" s="50">
        <f t="shared" ref="E244:E304" si="48">+D244/N244*1000000</f>
        <v>71.428571428571431</v>
      </c>
      <c r="F244" s="65">
        <f t="shared" si="45"/>
        <v>0.30000000000000004</v>
      </c>
      <c r="G244" s="50">
        <f t="shared" ref="G244:G304" si="49">+F244/N244*1000000</f>
        <v>107.14285714285717</v>
      </c>
      <c r="H244" s="65">
        <f t="shared" si="46"/>
        <v>0.4</v>
      </c>
      <c r="I244" s="50">
        <f t="shared" ref="I244:I304" si="50">+H244/N244*1000000</f>
        <v>142.85714285714286</v>
      </c>
      <c r="N244" s="23">
        <v>2800</v>
      </c>
    </row>
    <row r="245" spans="1:19" x14ac:dyDescent="0.2">
      <c r="A245" s="23" t="s">
        <v>264</v>
      </c>
      <c r="B245" s="65">
        <v>0.1</v>
      </c>
      <c r="C245" s="50">
        <f t="shared" si="47"/>
        <v>33.333333333333336</v>
      </c>
      <c r="D245" s="65">
        <f t="shared" si="44"/>
        <v>0.2</v>
      </c>
      <c r="E245" s="50">
        <f t="shared" si="48"/>
        <v>66.666666666666671</v>
      </c>
      <c r="F245" s="65">
        <f t="shared" si="45"/>
        <v>0.30000000000000004</v>
      </c>
      <c r="G245" s="50">
        <f t="shared" si="49"/>
        <v>100.00000000000001</v>
      </c>
      <c r="H245" s="65">
        <f t="shared" si="46"/>
        <v>0.4</v>
      </c>
      <c r="I245" s="50">
        <f t="shared" si="50"/>
        <v>133.33333333333334</v>
      </c>
      <c r="N245" s="23">
        <v>3000</v>
      </c>
    </row>
    <row r="246" spans="1:19" x14ac:dyDescent="0.2">
      <c r="A246" s="23" t="s">
        <v>265</v>
      </c>
      <c r="B246" s="65">
        <v>0.1</v>
      </c>
      <c r="C246" s="50">
        <f t="shared" si="47"/>
        <v>31.25</v>
      </c>
      <c r="D246" s="65">
        <f t="shared" si="44"/>
        <v>0.2</v>
      </c>
      <c r="E246" s="50">
        <f t="shared" si="48"/>
        <v>62.5</v>
      </c>
      <c r="F246" s="65">
        <f t="shared" si="45"/>
        <v>0.30000000000000004</v>
      </c>
      <c r="G246" s="50">
        <f t="shared" si="49"/>
        <v>93.750000000000014</v>
      </c>
      <c r="H246" s="65">
        <f t="shared" si="46"/>
        <v>0.4</v>
      </c>
      <c r="I246" s="50">
        <f t="shared" si="50"/>
        <v>125</v>
      </c>
      <c r="N246" s="23">
        <v>3200</v>
      </c>
    </row>
    <row r="247" spans="1:19" x14ac:dyDescent="0.2">
      <c r="A247" s="23" t="s">
        <v>266</v>
      </c>
      <c r="B247" s="65">
        <v>0.1</v>
      </c>
      <c r="C247" s="50">
        <f t="shared" si="47"/>
        <v>25</v>
      </c>
      <c r="D247" s="65">
        <f t="shared" si="44"/>
        <v>0.2</v>
      </c>
      <c r="E247" s="50">
        <f t="shared" si="48"/>
        <v>50</v>
      </c>
      <c r="F247" s="65">
        <f t="shared" si="45"/>
        <v>0.30000000000000004</v>
      </c>
      <c r="G247" s="50">
        <f t="shared" si="49"/>
        <v>75</v>
      </c>
      <c r="H247" s="65">
        <f t="shared" si="46"/>
        <v>0.4</v>
      </c>
      <c r="I247" s="50">
        <f t="shared" si="50"/>
        <v>100</v>
      </c>
      <c r="N247" s="23">
        <v>4000</v>
      </c>
    </row>
    <row r="248" spans="1:19" x14ac:dyDescent="0.2">
      <c r="A248" s="23" t="s">
        <v>267</v>
      </c>
      <c r="B248" s="65">
        <v>0.1</v>
      </c>
      <c r="C248" s="50">
        <f t="shared" si="47"/>
        <v>62.5</v>
      </c>
      <c r="D248" s="65">
        <f t="shared" si="44"/>
        <v>0.2</v>
      </c>
      <c r="E248" s="50">
        <f t="shared" si="48"/>
        <v>125</v>
      </c>
      <c r="F248" s="65">
        <f t="shared" si="45"/>
        <v>0.30000000000000004</v>
      </c>
      <c r="G248" s="50">
        <f t="shared" si="49"/>
        <v>187.50000000000003</v>
      </c>
      <c r="H248" s="65">
        <f t="shared" si="46"/>
        <v>0.4</v>
      </c>
      <c r="I248" s="50">
        <f t="shared" si="50"/>
        <v>250</v>
      </c>
      <c r="N248" s="23">
        <v>1600</v>
      </c>
    </row>
    <row r="249" spans="1:19" x14ac:dyDescent="0.2">
      <c r="A249" s="23" t="s">
        <v>268</v>
      </c>
      <c r="B249" s="65">
        <v>0.1</v>
      </c>
      <c r="C249" s="50">
        <f t="shared" si="47"/>
        <v>55.555555555555557</v>
      </c>
      <c r="D249" s="65">
        <f t="shared" si="44"/>
        <v>0.2</v>
      </c>
      <c r="E249" s="50">
        <f t="shared" si="48"/>
        <v>111.11111111111111</v>
      </c>
      <c r="F249" s="65">
        <f t="shared" si="45"/>
        <v>0.30000000000000004</v>
      </c>
      <c r="G249" s="50">
        <f t="shared" si="49"/>
        <v>166.66666666666669</v>
      </c>
      <c r="H249" s="65">
        <f t="shared" si="46"/>
        <v>0.4</v>
      </c>
      <c r="I249" s="50">
        <f t="shared" si="50"/>
        <v>222.22222222222223</v>
      </c>
      <c r="N249" s="23">
        <v>1800</v>
      </c>
    </row>
    <row r="250" spans="1:19" x14ac:dyDescent="0.2">
      <c r="A250" s="23" t="s">
        <v>269</v>
      </c>
      <c r="B250" s="65">
        <v>0.11</v>
      </c>
      <c r="C250" s="50">
        <f t="shared" si="47"/>
        <v>50</v>
      </c>
      <c r="D250" s="65">
        <f t="shared" si="44"/>
        <v>0.22</v>
      </c>
      <c r="E250" s="50">
        <f t="shared" si="48"/>
        <v>100</v>
      </c>
      <c r="F250" s="65">
        <f t="shared" si="45"/>
        <v>0.33</v>
      </c>
      <c r="G250" s="50">
        <f t="shared" si="49"/>
        <v>150</v>
      </c>
      <c r="H250" s="65">
        <f t="shared" si="46"/>
        <v>0.44</v>
      </c>
      <c r="I250" s="50">
        <f t="shared" si="50"/>
        <v>200</v>
      </c>
      <c r="N250" s="23">
        <v>2200</v>
      </c>
    </row>
    <row r="251" spans="1:19" x14ac:dyDescent="0.2">
      <c r="A251" s="23" t="s">
        <v>270</v>
      </c>
      <c r="B251" s="65">
        <v>0.11</v>
      </c>
      <c r="C251" s="50">
        <f t="shared" si="47"/>
        <v>41.666666666666664</v>
      </c>
      <c r="D251" s="65">
        <f t="shared" si="44"/>
        <v>0.22</v>
      </c>
      <c r="E251" s="50">
        <f t="shared" si="48"/>
        <v>83.333333333333329</v>
      </c>
      <c r="F251" s="65">
        <f t="shared" si="45"/>
        <v>0.33</v>
      </c>
      <c r="G251" s="50">
        <f t="shared" si="49"/>
        <v>125</v>
      </c>
      <c r="H251" s="65">
        <f t="shared" si="46"/>
        <v>0.44</v>
      </c>
      <c r="I251" s="50">
        <f t="shared" si="50"/>
        <v>166.66666666666666</v>
      </c>
      <c r="N251" s="23">
        <v>2640</v>
      </c>
    </row>
    <row r="252" spans="1:19" x14ac:dyDescent="0.2">
      <c r="A252" s="23" t="s">
        <v>271</v>
      </c>
      <c r="B252" s="65">
        <v>0.11</v>
      </c>
      <c r="C252" s="50">
        <f t="shared" si="47"/>
        <v>35.714285714285715</v>
      </c>
      <c r="D252" s="65">
        <f t="shared" si="44"/>
        <v>0.22</v>
      </c>
      <c r="E252" s="50">
        <f t="shared" si="48"/>
        <v>71.428571428571431</v>
      </c>
      <c r="F252" s="65">
        <f t="shared" si="45"/>
        <v>0.33</v>
      </c>
      <c r="G252" s="50">
        <f t="shared" si="49"/>
        <v>107.14285714285715</v>
      </c>
      <c r="H252" s="65">
        <f t="shared" si="46"/>
        <v>0.44</v>
      </c>
      <c r="I252" s="50">
        <f t="shared" si="50"/>
        <v>142.85714285714286</v>
      </c>
      <c r="N252" s="23">
        <v>3080</v>
      </c>
    </row>
    <row r="253" spans="1:19" x14ac:dyDescent="0.2">
      <c r="A253" s="23" t="s">
        <v>272</v>
      </c>
      <c r="B253" s="65">
        <v>0.11</v>
      </c>
      <c r="C253" s="50">
        <f t="shared" si="47"/>
        <v>31.25</v>
      </c>
      <c r="D253" s="65">
        <f t="shared" si="44"/>
        <v>0.22</v>
      </c>
      <c r="E253" s="50">
        <f t="shared" si="48"/>
        <v>62.5</v>
      </c>
      <c r="F253" s="65">
        <f t="shared" si="45"/>
        <v>0.33</v>
      </c>
      <c r="G253" s="50">
        <f t="shared" si="49"/>
        <v>93.75</v>
      </c>
      <c r="H253" s="65">
        <f t="shared" si="46"/>
        <v>0.44</v>
      </c>
      <c r="I253" s="50">
        <f t="shared" si="50"/>
        <v>125</v>
      </c>
      <c r="N253" s="23">
        <v>3520</v>
      </c>
    </row>
    <row r="254" spans="1:19" x14ac:dyDescent="0.2">
      <c r="A254" s="23" t="s">
        <v>273</v>
      </c>
      <c r="B254" s="65">
        <v>0.12</v>
      </c>
      <c r="C254" s="50">
        <f t="shared" si="47"/>
        <v>49.999999999999993</v>
      </c>
      <c r="D254" s="65">
        <f t="shared" si="44"/>
        <v>0.24</v>
      </c>
      <c r="E254" s="50">
        <f t="shared" si="48"/>
        <v>99.999999999999986</v>
      </c>
      <c r="F254" s="65">
        <f t="shared" si="45"/>
        <v>0.36</v>
      </c>
      <c r="G254" s="50">
        <f t="shared" si="49"/>
        <v>150</v>
      </c>
      <c r="H254" s="65">
        <f t="shared" si="46"/>
        <v>0.48</v>
      </c>
      <c r="I254" s="50">
        <f t="shared" si="50"/>
        <v>199.99999999999997</v>
      </c>
      <c r="N254" s="23">
        <v>2400</v>
      </c>
    </row>
    <row r="255" spans="1:19" x14ac:dyDescent="0.2">
      <c r="A255" s="23" t="s">
        <v>274</v>
      </c>
      <c r="B255" s="65">
        <v>0.12</v>
      </c>
      <c r="C255" s="50">
        <f t="shared" si="47"/>
        <v>45.454545454545453</v>
      </c>
      <c r="D255" s="65">
        <f t="shared" si="44"/>
        <v>0.24</v>
      </c>
      <c r="E255" s="50">
        <f t="shared" si="48"/>
        <v>90.909090909090907</v>
      </c>
      <c r="F255" s="65">
        <f t="shared" si="45"/>
        <v>0.36</v>
      </c>
      <c r="G255" s="50">
        <f t="shared" si="49"/>
        <v>136.36363636363637</v>
      </c>
      <c r="H255" s="65">
        <f>B255*4</f>
        <v>0.48</v>
      </c>
      <c r="I255" s="50">
        <f t="shared" si="50"/>
        <v>181.81818181818181</v>
      </c>
      <c r="N255" s="23">
        <v>2640</v>
      </c>
    </row>
    <row r="256" spans="1:19" x14ac:dyDescent="0.2">
      <c r="A256" s="23" t="s">
        <v>275</v>
      </c>
      <c r="B256" s="65">
        <v>0.12</v>
      </c>
      <c r="C256" s="50">
        <f t="shared" si="47"/>
        <v>41.666666666666664</v>
      </c>
      <c r="D256" s="65">
        <f t="shared" si="44"/>
        <v>0.24</v>
      </c>
      <c r="E256" s="50">
        <f t="shared" si="48"/>
        <v>83.333333333333329</v>
      </c>
      <c r="F256" s="65">
        <f t="shared" si="45"/>
        <v>0.36</v>
      </c>
      <c r="G256" s="50">
        <f t="shared" si="49"/>
        <v>125</v>
      </c>
      <c r="H256" s="65">
        <f>B256*4</f>
        <v>0.48</v>
      </c>
      <c r="I256" s="50">
        <f t="shared" si="50"/>
        <v>166.66666666666666</v>
      </c>
      <c r="N256" s="23">
        <v>2880</v>
      </c>
    </row>
    <row r="257" spans="1:14" x14ac:dyDescent="0.2">
      <c r="A257" s="23" t="s">
        <v>276</v>
      </c>
      <c r="B257" s="65">
        <v>0.12</v>
      </c>
      <c r="C257" s="50">
        <f t="shared" si="47"/>
        <v>38.46153846153846</v>
      </c>
      <c r="D257" s="65">
        <f t="shared" si="44"/>
        <v>0.24</v>
      </c>
      <c r="E257" s="50">
        <f t="shared" si="48"/>
        <v>76.92307692307692</v>
      </c>
      <c r="F257" s="65">
        <f t="shared" si="45"/>
        <v>0.36</v>
      </c>
      <c r="G257" s="50">
        <f t="shared" si="49"/>
        <v>115.38461538461539</v>
      </c>
      <c r="H257" s="65">
        <f>B257*4</f>
        <v>0.48</v>
      </c>
      <c r="I257" s="50">
        <f t="shared" si="50"/>
        <v>153.84615384615384</v>
      </c>
      <c r="N257" s="23">
        <v>3120</v>
      </c>
    </row>
    <row r="258" spans="1:14" x14ac:dyDescent="0.2">
      <c r="A258" s="23" t="s">
        <v>277</v>
      </c>
      <c r="B258" s="65">
        <v>0.12</v>
      </c>
      <c r="C258" s="50">
        <f t="shared" si="47"/>
        <v>33.333333333333336</v>
      </c>
      <c r="D258" s="65">
        <f t="shared" si="44"/>
        <v>0.24</v>
      </c>
      <c r="E258" s="50">
        <f t="shared" si="48"/>
        <v>66.666666666666671</v>
      </c>
      <c r="F258" s="65">
        <f t="shared" si="45"/>
        <v>0.36</v>
      </c>
      <c r="G258" s="50">
        <f t="shared" si="49"/>
        <v>99.999999999999986</v>
      </c>
      <c r="H258" s="65">
        <f>B258*4</f>
        <v>0.48</v>
      </c>
      <c r="I258" s="50">
        <f t="shared" si="50"/>
        <v>133.33333333333334</v>
      </c>
      <c r="N258" s="23">
        <v>3600</v>
      </c>
    </row>
    <row r="259" spans="1:14" x14ac:dyDescent="0.2">
      <c r="A259" s="23" t="s">
        <v>278</v>
      </c>
      <c r="B259" s="65">
        <v>0.12</v>
      </c>
      <c r="C259" s="50">
        <f t="shared" si="47"/>
        <v>24.999999999999996</v>
      </c>
      <c r="D259" s="65">
        <f t="shared" si="44"/>
        <v>0.24</v>
      </c>
      <c r="E259" s="50">
        <f t="shared" si="48"/>
        <v>49.999999999999993</v>
      </c>
      <c r="F259" s="65">
        <f t="shared" si="45"/>
        <v>0.36</v>
      </c>
      <c r="G259" s="50">
        <f t="shared" si="49"/>
        <v>75</v>
      </c>
      <c r="H259" s="65">
        <f t="shared" si="46"/>
        <v>0.48</v>
      </c>
      <c r="I259" s="50">
        <f t="shared" si="50"/>
        <v>99.999999999999986</v>
      </c>
      <c r="N259" s="23">
        <v>4800</v>
      </c>
    </row>
    <row r="260" spans="1:14" x14ac:dyDescent="0.2">
      <c r="A260" s="23" t="s">
        <v>279</v>
      </c>
      <c r="B260" s="65">
        <v>0.13</v>
      </c>
      <c r="C260" s="50">
        <f t="shared" si="47"/>
        <v>41.666666666666664</v>
      </c>
      <c r="D260" s="65">
        <f t="shared" si="44"/>
        <v>0.26</v>
      </c>
      <c r="E260" s="50">
        <f t="shared" si="48"/>
        <v>83.333333333333329</v>
      </c>
      <c r="F260" s="65">
        <f t="shared" si="45"/>
        <v>0.39</v>
      </c>
      <c r="G260" s="50">
        <f t="shared" si="49"/>
        <v>125</v>
      </c>
      <c r="H260" s="65">
        <f>B260*4</f>
        <v>0.52</v>
      </c>
      <c r="I260" s="50">
        <f t="shared" si="50"/>
        <v>166.66666666666666</v>
      </c>
      <c r="N260" s="23">
        <v>3120</v>
      </c>
    </row>
    <row r="261" spans="1:14" x14ac:dyDescent="0.2">
      <c r="A261" s="23" t="s">
        <v>280</v>
      </c>
      <c r="B261" s="65">
        <v>0.13</v>
      </c>
      <c r="C261" s="50">
        <f t="shared" si="47"/>
        <v>38.46153846153846</v>
      </c>
      <c r="D261" s="65">
        <f t="shared" si="44"/>
        <v>0.26</v>
      </c>
      <c r="E261" s="50">
        <f t="shared" si="48"/>
        <v>76.92307692307692</v>
      </c>
      <c r="F261" s="65">
        <f t="shared" si="45"/>
        <v>0.39</v>
      </c>
      <c r="G261" s="50">
        <f t="shared" si="49"/>
        <v>115.38461538461539</v>
      </c>
      <c r="H261" s="65">
        <f>B261*4</f>
        <v>0.52</v>
      </c>
      <c r="I261" s="50">
        <f t="shared" si="50"/>
        <v>153.84615384615384</v>
      </c>
      <c r="N261" s="23">
        <v>3380</v>
      </c>
    </row>
    <row r="262" spans="1:14" x14ac:dyDescent="0.2">
      <c r="A262" s="23" t="s">
        <v>281</v>
      </c>
      <c r="B262" s="65">
        <v>0.14000000000000001</v>
      </c>
      <c r="C262" s="50">
        <f t="shared" si="47"/>
        <v>38.46153846153846</v>
      </c>
      <c r="D262" s="65">
        <f t="shared" si="44"/>
        <v>0.28000000000000003</v>
      </c>
      <c r="E262" s="50">
        <f t="shared" si="48"/>
        <v>76.92307692307692</v>
      </c>
      <c r="F262" s="65">
        <f t="shared" si="45"/>
        <v>0.42000000000000004</v>
      </c>
      <c r="G262" s="50">
        <f t="shared" si="49"/>
        <v>115.3846153846154</v>
      </c>
      <c r="H262" s="65">
        <f>B262*4</f>
        <v>0.56000000000000005</v>
      </c>
      <c r="I262" s="50">
        <f t="shared" si="50"/>
        <v>153.84615384615384</v>
      </c>
      <c r="N262" s="23">
        <v>3640</v>
      </c>
    </row>
    <row r="263" spans="1:14" x14ac:dyDescent="0.2">
      <c r="A263" s="23" t="s">
        <v>282</v>
      </c>
      <c r="B263" s="65">
        <v>0.13</v>
      </c>
      <c r="C263" s="50">
        <f t="shared" si="47"/>
        <v>31.25</v>
      </c>
      <c r="D263" s="65">
        <f t="shared" si="44"/>
        <v>0.26</v>
      </c>
      <c r="E263" s="50">
        <f t="shared" si="48"/>
        <v>62.5</v>
      </c>
      <c r="F263" s="65">
        <f t="shared" si="45"/>
        <v>0.39</v>
      </c>
      <c r="G263" s="50">
        <f t="shared" si="49"/>
        <v>93.75</v>
      </c>
      <c r="H263" s="65">
        <f t="shared" si="46"/>
        <v>0.52</v>
      </c>
      <c r="I263" s="50">
        <f t="shared" si="50"/>
        <v>125</v>
      </c>
      <c r="N263" s="23">
        <v>4160</v>
      </c>
    </row>
    <row r="264" spans="1:14" x14ac:dyDescent="0.2">
      <c r="A264" s="23" t="s">
        <v>283</v>
      </c>
      <c r="B264" s="65">
        <v>0.14000000000000001</v>
      </c>
      <c r="C264" s="50">
        <f t="shared" si="47"/>
        <v>50</v>
      </c>
      <c r="D264" s="65">
        <f t="shared" si="44"/>
        <v>0.28000000000000003</v>
      </c>
      <c r="E264" s="50">
        <f t="shared" si="48"/>
        <v>100</v>
      </c>
      <c r="F264" s="65">
        <f t="shared" si="45"/>
        <v>0.42000000000000004</v>
      </c>
      <c r="G264" s="50">
        <f t="shared" si="49"/>
        <v>150</v>
      </c>
      <c r="H264" s="65">
        <f t="shared" si="46"/>
        <v>0.56000000000000005</v>
      </c>
      <c r="I264" s="50">
        <f t="shared" si="50"/>
        <v>200</v>
      </c>
      <c r="N264" s="23">
        <v>2800</v>
      </c>
    </row>
    <row r="265" spans="1:14" x14ac:dyDescent="0.2">
      <c r="A265" s="23" t="s">
        <v>284</v>
      </c>
      <c r="B265" s="65">
        <v>0.14000000000000001</v>
      </c>
      <c r="C265" s="50">
        <f t="shared" si="47"/>
        <v>38.46153846153846</v>
      </c>
      <c r="D265" s="65">
        <f t="shared" si="44"/>
        <v>0.28000000000000003</v>
      </c>
      <c r="E265" s="50">
        <f t="shared" si="48"/>
        <v>76.92307692307692</v>
      </c>
      <c r="F265" s="65">
        <f t="shared" si="45"/>
        <v>0.42000000000000004</v>
      </c>
      <c r="G265" s="50">
        <f t="shared" si="49"/>
        <v>115.3846153846154</v>
      </c>
      <c r="H265" s="65">
        <f t="shared" si="46"/>
        <v>0.56000000000000005</v>
      </c>
      <c r="I265" s="50">
        <f t="shared" si="50"/>
        <v>153.84615384615384</v>
      </c>
      <c r="N265" s="23">
        <v>3640</v>
      </c>
    </row>
    <row r="266" spans="1:14" x14ac:dyDescent="0.2">
      <c r="A266" s="23" t="s">
        <v>285</v>
      </c>
      <c r="B266" s="65">
        <v>0.14000000000000001</v>
      </c>
      <c r="C266" s="50">
        <f t="shared" si="47"/>
        <v>33.333333333333336</v>
      </c>
      <c r="D266" s="65">
        <f t="shared" si="44"/>
        <v>0.28000000000000003</v>
      </c>
      <c r="E266" s="50">
        <f t="shared" si="48"/>
        <v>66.666666666666671</v>
      </c>
      <c r="F266" s="65">
        <f t="shared" si="45"/>
        <v>0.42000000000000004</v>
      </c>
      <c r="G266" s="50">
        <f t="shared" si="49"/>
        <v>100</v>
      </c>
      <c r="H266" s="65">
        <f t="shared" si="46"/>
        <v>0.56000000000000005</v>
      </c>
      <c r="I266" s="50">
        <f t="shared" si="50"/>
        <v>133.33333333333334</v>
      </c>
      <c r="N266" s="23">
        <v>4200</v>
      </c>
    </row>
    <row r="267" spans="1:14" x14ac:dyDescent="0.2">
      <c r="A267" s="23" t="s">
        <v>286</v>
      </c>
      <c r="B267" s="65">
        <v>0.14000000000000001</v>
      </c>
      <c r="C267" s="50">
        <f t="shared" si="47"/>
        <v>29.411764705882359</v>
      </c>
      <c r="D267" s="65">
        <f t="shared" si="44"/>
        <v>0.28000000000000003</v>
      </c>
      <c r="E267" s="50">
        <f t="shared" si="48"/>
        <v>58.823529411764717</v>
      </c>
      <c r="F267" s="65">
        <f t="shared" si="45"/>
        <v>0.42000000000000004</v>
      </c>
      <c r="G267" s="50">
        <f t="shared" si="49"/>
        <v>88.235294117647058</v>
      </c>
      <c r="H267" s="65">
        <f t="shared" si="46"/>
        <v>0.56000000000000005</v>
      </c>
      <c r="I267" s="50">
        <f t="shared" si="50"/>
        <v>117.64705882352943</v>
      </c>
      <c r="N267" s="23">
        <v>4760</v>
      </c>
    </row>
    <row r="268" spans="1:14" x14ac:dyDescent="0.2">
      <c r="A268" s="23" t="s">
        <v>287</v>
      </c>
      <c r="B268" s="65">
        <v>0.15</v>
      </c>
      <c r="C268" s="50">
        <f t="shared" si="47"/>
        <v>59.999999999999993</v>
      </c>
      <c r="D268" s="65">
        <f>0.25</f>
        <v>0.25</v>
      </c>
      <c r="E268" s="50">
        <f t="shared" si="48"/>
        <v>100</v>
      </c>
      <c r="F268" s="65">
        <f>0.4</f>
        <v>0.4</v>
      </c>
      <c r="G268" s="50">
        <f t="shared" si="49"/>
        <v>160</v>
      </c>
      <c r="H268" s="65">
        <f>D268*2</f>
        <v>0.5</v>
      </c>
      <c r="I268" s="50">
        <f t="shared" si="50"/>
        <v>200</v>
      </c>
      <c r="N268" s="23">
        <v>2500</v>
      </c>
    </row>
    <row r="269" spans="1:14" x14ac:dyDescent="0.2">
      <c r="A269" s="23" t="s">
        <v>288</v>
      </c>
      <c r="B269" s="65">
        <v>0.15</v>
      </c>
      <c r="C269" s="50">
        <f t="shared" si="47"/>
        <v>49.999999999999993</v>
      </c>
      <c r="D269" s="65">
        <v>0.25</v>
      </c>
      <c r="E269" s="50">
        <f t="shared" si="48"/>
        <v>83.333333333333329</v>
      </c>
      <c r="F269" s="65">
        <v>0.4</v>
      </c>
      <c r="G269" s="50">
        <f t="shared" si="49"/>
        <v>133.33333333333334</v>
      </c>
      <c r="H269" s="65">
        <f>B269*4</f>
        <v>0.6</v>
      </c>
      <c r="I269" s="50">
        <f t="shared" si="50"/>
        <v>199.99999999999997</v>
      </c>
      <c r="N269" s="23">
        <v>3000</v>
      </c>
    </row>
    <row r="270" spans="1:14" x14ac:dyDescent="0.2">
      <c r="A270" s="23" t="s">
        <v>289</v>
      </c>
      <c r="B270" s="65">
        <v>0.15</v>
      </c>
      <c r="C270" s="50">
        <f t="shared" si="47"/>
        <v>49.999999999999993</v>
      </c>
      <c r="D270" s="65">
        <f t="shared" si="44"/>
        <v>0.3</v>
      </c>
      <c r="E270" s="50">
        <f t="shared" si="48"/>
        <v>99.999999999999986</v>
      </c>
      <c r="F270" s="65">
        <f t="shared" si="45"/>
        <v>0.44999999999999996</v>
      </c>
      <c r="G270" s="50">
        <f t="shared" si="49"/>
        <v>150</v>
      </c>
      <c r="H270" s="65">
        <f t="shared" si="46"/>
        <v>0.6</v>
      </c>
      <c r="I270" s="50">
        <f t="shared" si="50"/>
        <v>199.99999999999997</v>
      </c>
      <c r="N270" s="23">
        <v>3000</v>
      </c>
    </row>
    <row r="271" spans="1:14" x14ac:dyDescent="0.2">
      <c r="A271" s="23" t="s">
        <v>290</v>
      </c>
      <c r="B271" s="65">
        <v>0.15</v>
      </c>
      <c r="C271" s="50">
        <f t="shared" si="47"/>
        <v>41.666666666666664</v>
      </c>
      <c r="D271" s="65">
        <f t="shared" si="44"/>
        <v>0.3</v>
      </c>
      <c r="E271" s="50">
        <f t="shared" si="48"/>
        <v>83.333333333333329</v>
      </c>
      <c r="F271" s="65">
        <f t="shared" si="45"/>
        <v>0.44999999999999996</v>
      </c>
      <c r="G271" s="50">
        <f t="shared" si="49"/>
        <v>124.99999999999997</v>
      </c>
      <c r="H271" s="65">
        <f t="shared" si="46"/>
        <v>0.6</v>
      </c>
      <c r="I271" s="50">
        <f t="shared" si="50"/>
        <v>166.66666666666666</v>
      </c>
      <c r="N271" s="23">
        <v>3600</v>
      </c>
    </row>
    <row r="272" spans="1:14" x14ac:dyDescent="0.2">
      <c r="A272" s="23" t="s">
        <v>291</v>
      </c>
      <c r="B272" s="65">
        <v>0.15</v>
      </c>
      <c r="C272" s="50">
        <f t="shared" si="47"/>
        <v>35.714285714285708</v>
      </c>
      <c r="D272" s="65">
        <f t="shared" si="44"/>
        <v>0.3</v>
      </c>
      <c r="E272" s="50">
        <f t="shared" si="48"/>
        <v>71.428571428571416</v>
      </c>
      <c r="F272" s="65">
        <f t="shared" si="45"/>
        <v>0.44999999999999996</v>
      </c>
      <c r="G272" s="50">
        <f t="shared" si="49"/>
        <v>107.14285714285714</v>
      </c>
      <c r="H272" s="65">
        <f t="shared" si="46"/>
        <v>0.6</v>
      </c>
      <c r="I272" s="50">
        <f t="shared" si="50"/>
        <v>142.85714285714283</v>
      </c>
      <c r="N272" s="23">
        <v>4200</v>
      </c>
    </row>
    <row r="273" spans="1:14" x14ac:dyDescent="0.2">
      <c r="A273" s="23" t="s">
        <v>292</v>
      </c>
      <c r="B273" s="65">
        <v>0.15</v>
      </c>
      <c r="C273" s="50">
        <f t="shared" si="47"/>
        <v>33.333333333333336</v>
      </c>
      <c r="D273" s="65">
        <f t="shared" si="44"/>
        <v>0.3</v>
      </c>
      <c r="E273" s="50">
        <f t="shared" si="48"/>
        <v>66.666666666666671</v>
      </c>
      <c r="F273" s="65">
        <f t="shared" si="45"/>
        <v>0.44999999999999996</v>
      </c>
      <c r="G273" s="50">
        <f t="shared" si="49"/>
        <v>99.999999999999986</v>
      </c>
      <c r="H273" s="65">
        <f t="shared" si="46"/>
        <v>0.6</v>
      </c>
      <c r="I273" s="50">
        <f t="shared" si="50"/>
        <v>133.33333333333334</v>
      </c>
      <c r="N273" s="23">
        <v>4500</v>
      </c>
    </row>
    <row r="274" spans="1:14" x14ac:dyDescent="0.2">
      <c r="A274" s="23" t="s">
        <v>293</v>
      </c>
      <c r="B274" s="65">
        <v>0.15</v>
      </c>
      <c r="C274" s="50">
        <f t="shared" si="47"/>
        <v>31.25</v>
      </c>
      <c r="D274" s="65">
        <f t="shared" si="44"/>
        <v>0.3</v>
      </c>
      <c r="E274" s="50">
        <f t="shared" si="48"/>
        <v>62.5</v>
      </c>
      <c r="F274" s="65">
        <f t="shared" si="45"/>
        <v>0.44999999999999996</v>
      </c>
      <c r="G274" s="50">
        <f t="shared" si="49"/>
        <v>93.749999999999986</v>
      </c>
      <c r="H274" s="65">
        <f t="shared" si="46"/>
        <v>0.6</v>
      </c>
      <c r="I274" s="50">
        <f t="shared" si="50"/>
        <v>125</v>
      </c>
      <c r="N274" s="23">
        <v>4800</v>
      </c>
    </row>
    <row r="275" spans="1:14" x14ac:dyDescent="0.2">
      <c r="A275" s="23" t="s">
        <v>294</v>
      </c>
      <c r="B275" s="65">
        <v>0.15</v>
      </c>
      <c r="C275" s="50">
        <f t="shared" si="47"/>
        <v>27.777777777777775</v>
      </c>
      <c r="D275" s="65">
        <f t="shared" si="44"/>
        <v>0.3</v>
      </c>
      <c r="E275" s="50">
        <f t="shared" si="48"/>
        <v>55.55555555555555</v>
      </c>
      <c r="F275" s="65">
        <f t="shared" si="45"/>
        <v>0.44999999999999996</v>
      </c>
      <c r="G275" s="50">
        <f t="shared" si="49"/>
        <v>83.333333333333329</v>
      </c>
      <c r="H275" s="65">
        <f t="shared" si="46"/>
        <v>0.6</v>
      </c>
      <c r="I275" s="50">
        <f t="shared" si="50"/>
        <v>111.1111111111111</v>
      </c>
      <c r="N275" s="23">
        <v>5400</v>
      </c>
    </row>
    <row r="276" spans="1:14" x14ac:dyDescent="0.2">
      <c r="A276" s="23" t="s">
        <v>295</v>
      </c>
      <c r="B276" s="65">
        <v>0.15</v>
      </c>
      <c r="C276" s="50">
        <f t="shared" si="47"/>
        <v>24.999999999999996</v>
      </c>
      <c r="D276" s="65">
        <f t="shared" si="44"/>
        <v>0.3</v>
      </c>
      <c r="E276" s="50">
        <f t="shared" si="48"/>
        <v>49.999999999999993</v>
      </c>
      <c r="F276" s="65">
        <f t="shared" si="45"/>
        <v>0.44999999999999996</v>
      </c>
      <c r="G276" s="50">
        <f t="shared" si="49"/>
        <v>75</v>
      </c>
      <c r="H276" s="65">
        <f t="shared" si="46"/>
        <v>0.6</v>
      </c>
      <c r="I276" s="50">
        <f t="shared" si="50"/>
        <v>99.999999999999986</v>
      </c>
      <c r="N276" s="23">
        <v>6000</v>
      </c>
    </row>
    <row r="277" spans="1:14" x14ac:dyDescent="0.2">
      <c r="A277" s="23" t="s">
        <v>296</v>
      </c>
      <c r="B277" s="65">
        <v>0.16</v>
      </c>
      <c r="C277" s="50">
        <f t="shared" si="47"/>
        <v>33.333333333333336</v>
      </c>
      <c r="D277" s="65">
        <f t="shared" si="44"/>
        <v>0.32</v>
      </c>
      <c r="E277" s="50">
        <f t="shared" si="48"/>
        <v>66.666666666666671</v>
      </c>
      <c r="F277" s="65">
        <f t="shared" si="45"/>
        <v>0.48</v>
      </c>
      <c r="G277" s="50">
        <f t="shared" si="49"/>
        <v>99.999999999999986</v>
      </c>
      <c r="H277" s="65">
        <f t="shared" si="46"/>
        <v>0.64</v>
      </c>
      <c r="I277" s="50">
        <f t="shared" si="50"/>
        <v>133.33333333333334</v>
      </c>
      <c r="N277" s="23">
        <v>4800</v>
      </c>
    </row>
    <row r="278" spans="1:14" x14ac:dyDescent="0.2">
      <c r="A278" s="23" t="s">
        <v>297</v>
      </c>
      <c r="B278" s="65">
        <v>0.16</v>
      </c>
      <c r="C278" s="50">
        <f t="shared" si="47"/>
        <v>29.411764705882355</v>
      </c>
      <c r="D278" s="65">
        <f t="shared" si="44"/>
        <v>0.32</v>
      </c>
      <c r="E278" s="50">
        <f t="shared" si="48"/>
        <v>58.82352941176471</v>
      </c>
      <c r="F278" s="65">
        <f t="shared" si="45"/>
        <v>0.48</v>
      </c>
      <c r="G278" s="50">
        <f t="shared" si="49"/>
        <v>88.235294117647058</v>
      </c>
      <c r="H278" s="65">
        <f t="shared" si="46"/>
        <v>0.64</v>
      </c>
      <c r="I278" s="50">
        <f t="shared" si="50"/>
        <v>117.64705882352942</v>
      </c>
      <c r="N278" s="23">
        <v>5440</v>
      </c>
    </row>
    <row r="279" spans="1:14" x14ac:dyDescent="0.2">
      <c r="A279" s="23" t="s">
        <v>298</v>
      </c>
      <c r="B279" s="65">
        <v>0.16</v>
      </c>
      <c r="C279" s="50">
        <f t="shared" si="47"/>
        <v>26.315789473684212</v>
      </c>
      <c r="D279" s="65">
        <f t="shared" si="44"/>
        <v>0.32</v>
      </c>
      <c r="E279" s="50">
        <f t="shared" si="48"/>
        <v>52.631578947368425</v>
      </c>
      <c r="F279" s="65">
        <f t="shared" si="45"/>
        <v>0.48</v>
      </c>
      <c r="G279" s="50">
        <f t="shared" si="49"/>
        <v>78.94736842105263</v>
      </c>
      <c r="H279" s="65">
        <f t="shared" si="46"/>
        <v>0.64</v>
      </c>
      <c r="I279" s="50">
        <f t="shared" si="50"/>
        <v>105.26315789473685</v>
      </c>
      <c r="N279" s="23">
        <v>6080</v>
      </c>
    </row>
    <row r="280" spans="1:14" x14ac:dyDescent="0.2">
      <c r="A280" s="23" t="s">
        <v>299</v>
      </c>
      <c r="B280" s="65">
        <v>0.18</v>
      </c>
      <c r="C280" s="50">
        <f t="shared" si="47"/>
        <v>31.25</v>
      </c>
      <c r="D280" s="65">
        <f t="shared" si="44"/>
        <v>0.36</v>
      </c>
      <c r="E280" s="50">
        <f t="shared" si="48"/>
        <v>62.5</v>
      </c>
      <c r="F280" s="65">
        <f t="shared" si="45"/>
        <v>0.54</v>
      </c>
      <c r="G280" s="50">
        <f t="shared" si="49"/>
        <v>93.75</v>
      </c>
      <c r="H280" s="65">
        <f t="shared" si="46"/>
        <v>0.72</v>
      </c>
      <c r="I280" s="50">
        <f t="shared" si="50"/>
        <v>125</v>
      </c>
      <c r="N280" s="23">
        <v>5760</v>
      </c>
    </row>
    <row r="281" spans="1:14" x14ac:dyDescent="0.2">
      <c r="A281" s="23" t="s">
        <v>300</v>
      </c>
      <c r="B281" s="65">
        <v>0.18</v>
      </c>
      <c r="C281" s="50">
        <f t="shared" si="47"/>
        <v>27.777777777777775</v>
      </c>
      <c r="D281" s="65">
        <f t="shared" si="44"/>
        <v>0.36</v>
      </c>
      <c r="E281" s="50">
        <f t="shared" si="48"/>
        <v>55.55555555555555</v>
      </c>
      <c r="F281" s="65">
        <f t="shared" si="45"/>
        <v>0.54</v>
      </c>
      <c r="G281" s="50">
        <f t="shared" si="49"/>
        <v>83.333333333333343</v>
      </c>
      <c r="H281" s="65">
        <f t="shared" si="46"/>
        <v>0.72</v>
      </c>
      <c r="I281" s="50">
        <f t="shared" si="50"/>
        <v>111.1111111111111</v>
      </c>
      <c r="N281" s="23">
        <v>6480</v>
      </c>
    </row>
    <row r="282" spans="1:14" x14ac:dyDescent="0.2">
      <c r="A282" s="23" t="s">
        <v>301</v>
      </c>
      <c r="B282" s="65">
        <v>0.18</v>
      </c>
      <c r="C282" s="50">
        <f t="shared" si="47"/>
        <v>24.999999999999996</v>
      </c>
      <c r="D282" s="65">
        <f t="shared" si="44"/>
        <v>0.36</v>
      </c>
      <c r="E282" s="50">
        <f t="shared" si="48"/>
        <v>49.999999999999993</v>
      </c>
      <c r="F282" s="65">
        <f t="shared" si="45"/>
        <v>0.54</v>
      </c>
      <c r="G282" s="50">
        <f t="shared" si="49"/>
        <v>75</v>
      </c>
      <c r="H282" s="65">
        <f t="shared" si="46"/>
        <v>0.72</v>
      </c>
      <c r="I282" s="50">
        <f t="shared" si="50"/>
        <v>99.999999999999986</v>
      </c>
      <c r="N282" s="23">
        <v>7200</v>
      </c>
    </row>
    <row r="283" spans="1:14" x14ac:dyDescent="0.2">
      <c r="A283" s="23" t="s">
        <v>302</v>
      </c>
      <c r="B283" s="65">
        <v>0.18</v>
      </c>
      <c r="C283" s="50">
        <f t="shared" si="47"/>
        <v>22.727272727272727</v>
      </c>
      <c r="D283" s="65">
        <f t="shared" si="44"/>
        <v>0.36</v>
      </c>
      <c r="E283" s="50">
        <f t="shared" si="48"/>
        <v>45.454545454545453</v>
      </c>
      <c r="F283" s="65">
        <f t="shared" si="45"/>
        <v>0.54</v>
      </c>
      <c r="G283" s="50">
        <f t="shared" si="49"/>
        <v>68.181818181818187</v>
      </c>
      <c r="H283" s="65">
        <f t="shared" si="46"/>
        <v>0.72</v>
      </c>
      <c r="I283" s="50">
        <f t="shared" si="50"/>
        <v>90.909090909090907</v>
      </c>
      <c r="N283" s="23">
        <v>7920</v>
      </c>
    </row>
    <row r="284" spans="1:14" x14ac:dyDescent="0.2">
      <c r="A284" s="23" t="s">
        <v>303</v>
      </c>
      <c r="B284" s="65">
        <v>0.2</v>
      </c>
      <c r="C284" s="50">
        <f t="shared" si="47"/>
        <v>66.666666666666671</v>
      </c>
      <c r="D284" s="65">
        <f>0.2+0.1</f>
        <v>0.30000000000000004</v>
      </c>
      <c r="E284" s="50">
        <f t="shared" si="48"/>
        <v>100.00000000000001</v>
      </c>
      <c r="F284" s="65">
        <v>0.5</v>
      </c>
      <c r="G284" s="50">
        <f t="shared" si="49"/>
        <v>166.66666666666666</v>
      </c>
      <c r="H284" s="65">
        <v>0.6</v>
      </c>
      <c r="I284" s="50">
        <f t="shared" si="50"/>
        <v>199.99999999999997</v>
      </c>
      <c r="N284" s="23">
        <v>3000</v>
      </c>
    </row>
    <row r="285" spans="1:14" x14ac:dyDescent="0.2">
      <c r="A285" s="23" t="s">
        <v>304</v>
      </c>
      <c r="B285" s="65">
        <v>0.2</v>
      </c>
      <c r="C285" s="50">
        <f t="shared" si="47"/>
        <v>55.555555555555557</v>
      </c>
      <c r="D285" s="65">
        <v>0.3</v>
      </c>
      <c r="E285" s="50">
        <f t="shared" si="48"/>
        <v>83.333333333333329</v>
      </c>
      <c r="F285" s="65">
        <v>0.5</v>
      </c>
      <c r="G285" s="50">
        <f t="shared" si="49"/>
        <v>138.88888888888889</v>
      </c>
      <c r="H285" s="65">
        <v>0.6</v>
      </c>
      <c r="I285" s="50">
        <f t="shared" si="50"/>
        <v>166.66666666666666</v>
      </c>
      <c r="N285" s="23">
        <v>3600</v>
      </c>
    </row>
    <row r="286" spans="1:14" x14ac:dyDescent="0.2">
      <c r="A286" s="23" t="s">
        <v>305</v>
      </c>
      <c r="B286" s="65">
        <v>0.2</v>
      </c>
      <c r="C286" s="50">
        <f t="shared" si="47"/>
        <v>47.61904761904762</v>
      </c>
      <c r="D286" s="65">
        <v>0.3</v>
      </c>
      <c r="E286" s="50">
        <f t="shared" si="48"/>
        <v>71.428571428571416</v>
      </c>
      <c r="F286" s="65">
        <v>0.5</v>
      </c>
      <c r="G286" s="50">
        <f t="shared" si="49"/>
        <v>119.04761904761905</v>
      </c>
      <c r="H286" s="65">
        <v>0.6</v>
      </c>
      <c r="I286" s="50">
        <f t="shared" si="50"/>
        <v>142.85714285714283</v>
      </c>
      <c r="N286" s="23">
        <v>4200</v>
      </c>
    </row>
    <row r="287" spans="1:14" x14ac:dyDescent="0.2">
      <c r="A287" s="23" t="s">
        <v>306</v>
      </c>
      <c r="B287" s="65">
        <v>0.2</v>
      </c>
      <c r="C287" s="50">
        <f t="shared" si="47"/>
        <v>31.25</v>
      </c>
      <c r="D287" s="65">
        <f t="shared" si="44"/>
        <v>0.4</v>
      </c>
      <c r="E287" s="50">
        <f t="shared" si="48"/>
        <v>62.5</v>
      </c>
      <c r="F287" s="65">
        <f t="shared" si="45"/>
        <v>0.60000000000000009</v>
      </c>
      <c r="G287" s="50">
        <f t="shared" si="49"/>
        <v>93.750000000000014</v>
      </c>
      <c r="H287" s="65">
        <f t="shared" si="46"/>
        <v>0.8</v>
      </c>
      <c r="I287" s="50">
        <f t="shared" si="50"/>
        <v>125</v>
      </c>
      <c r="N287" s="23">
        <v>6400</v>
      </c>
    </row>
    <row r="288" spans="1:14" x14ac:dyDescent="0.2">
      <c r="A288" s="23" t="s">
        <v>307</v>
      </c>
      <c r="B288" s="65">
        <v>0.2</v>
      </c>
      <c r="C288" s="50">
        <f t="shared" si="47"/>
        <v>27.777777777777779</v>
      </c>
      <c r="D288" s="65">
        <f t="shared" si="44"/>
        <v>0.4</v>
      </c>
      <c r="E288" s="50">
        <f t="shared" si="48"/>
        <v>55.555555555555557</v>
      </c>
      <c r="F288" s="65">
        <f t="shared" si="45"/>
        <v>0.60000000000000009</v>
      </c>
      <c r="G288" s="50">
        <f t="shared" si="49"/>
        <v>83.333333333333343</v>
      </c>
      <c r="H288" s="65">
        <f t="shared" si="46"/>
        <v>0.8</v>
      </c>
      <c r="I288" s="50">
        <f t="shared" si="50"/>
        <v>111.11111111111111</v>
      </c>
      <c r="N288" s="23">
        <v>7200</v>
      </c>
    </row>
    <row r="289" spans="1:14" x14ac:dyDescent="0.2">
      <c r="A289" s="23" t="s">
        <v>308</v>
      </c>
      <c r="B289" s="65">
        <v>0.2</v>
      </c>
      <c r="C289" s="50">
        <f t="shared" si="47"/>
        <v>25</v>
      </c>
      <c r="D289" s="65">
        <f t="shared" si="44"/>
        <v>0.4</v>
      </c>
      <c r="E289" s="50">
        <f t="shared" si="48"/>
        <v>50</v>
      </c>
      <c r="F289" s="65">
        <f t="shared" si="45"/>
        <v>0.60000000000000009</v>
      </c>
      <c r="G289" s="50">
        <f t="shared" si="49"/>
        <v>75</v>
      </c>
      <c r="H289" s="65">
        <f t="shared" si="46"/>
        <v>0.8</v>
      </c>
      <c r="I289" s="50">
        <f t="shared" si="50"/>
        <v>100</v>
      </c>
      <c r="N289" s="23">
        <v>8000</v>
      </c>
    </row>
    <row r="290" spans="1:14" x14ac:dyDescent="0.2">
      <c r="A290" s="23" t="s">
        <v>309</v>
      </c>
      <c r="B290" s="65">
        <v>0.2</v>
      </c>
      <c r="C290" s="50">
        <f t="shared" si="47"/>
        <v>20.833333333333336</v>
      </c>
      <c r="D290" s="65">
        <f t="shared" si="44"/>
        <v>0.4</v>
      </c>
      <c r="E290" s="50">
        <f t="shared" si="48"/>
        <v>41.666666666666671</v>
      </c>
      <c r="F290" s="65">
        <f t="shared" si="45"/>
        <v>0.60000000000000009</v>
      </c>
      <c r="G290" s="50">
        <f t="shared" si="49"/>
        <v>62.500000000000014</v>
      </c>
      <c r="H290" s="65">
        <f t="shared" si="46"/>
        <v>0.8</v>
      </c>
      <c r="I290" s="50">
        <f t="shared" si="50"/>
        <v>83.333333333333343</v>
      </c>
      <c r="N290" s="23">
        <v>9600</v>
      </c>
    </row>
    <row r="291" spans="1:14" x14ac:dyDescent="0.2">
      <c r="A291" s="23" t="s">
        <v>310</v>
      </c>
      <c r="B291" s="65">
        <v>0.2</v>
      </c>
      <c r="C291" s="50">
        <f t="shared" si="47"/>
        <v>17.857142857142858</v>
      </c>
      <c r="D291" s="65">
        <f t="shared" si="44"/>
        <v>0.4</v>
      </c>
      <c r="E291" s="50">
        <f t="shared" si="48"/>
        <v>35.714285714285715</v>
      </c>
      <c r="F291" s="65">
        <f t="shared" si="45"/>
        <v>0.60000000000000009</v>
      </c>
      <c r="G291" s="50">
        <f t="shared" si="49"/>
        <v>53.571428571428584</v>
      </c>
      <c r="H291" s="65">
        <f t="shared" si="46"/>
        <v>0.8</v>
      </c>
      <c r="I291" s="50">
        <f t="shared" si="50"/>
        <v>71.428571428571431</v>
      </c>
      <c r="N291" s="23">
        <v>11200</v>
      </c>
    </row>
    <row r="292" spans="1:14" x14ac:dyDescent="0.2">
      <c r="A292" s="23" t="s">
        <v>311</v>
      </c>
      <c r="B292" s="65">
        <v>0.08</v>
      </c>
      <c r="C292" s="50">
        <f t="shared" si="47"/>
        <v>50</v>
      </c>
      <c r="D292" s="65">
        <f t="shared" si="44"/>
        <v>0.16</v>
      </c>
      <c r="E292" s="50">
        <f t="shared" si="48"/>
        <v>100</v>
      </c>
      <c r="F292" s="65">
        <f t="shared" si="45"/>
        <v>0.24</v>
      </c>
      <c r="G292" s="50">
        <f t="shared" si="49"/>
        <v>150</v>
      </c>
      <c r="H292" s="65">
        <f t="shared" si="46"/>
        <v>0.32</v>
      </c>
      <c r="I292" s="50">
        <f t="shared" si="50"/>
        <v>200</v>
      </c>
      <c r="N292" s="23">
        <v>1600</v>
      </c>
    </row>
    <row r="293" spans="1:14" x14ac:dyDescent="0.2">
      <c r="A293" s="23" t="s">
        <v>312</v>
      </c>
      <c r="B293" s="65">
        <v>0.08</v>
      </c>
      <c r="C293" s="50">
        <f t="shared" si="47"/>
        <v>41.666666666666664</v>
      </c>
      <c r="D293" s="65">
        <f t="shared" si="44"/>
        <v>0.16</v>
      </c>
      <c r="E293" s="50">
        <f t="shared" si="48"/>
        <v>83.333333333333329</v>
      </c>
      <c r="F293" s="65">
        <f t="shared" si="45"/>
        <v>0.24</v>
      </c>
      <c r="G293" s="50">
        <f t="shared" si="49"/>
        <v>125</v>
      </c>
      <c r="H293" s="65">
        <f t="shared" si="46"/>
        <v>0.32</v>
      </c>
      <c r="I293" s="50">
        <f t="shared" si="50"/>
        <v>166.66666666666666</v>
      </c>
      <c r="N293" s="23">
        <v>1920</v>
      </c>
    </row>
    <row r="294" spans="1:14" x14ac:dyDescent="0.2">
      <c r="A294" s="23" t="s">
        <v>313</v>
      </c>
      <c r="B294" s="65">
        <v>0.08</v>
      </c>
      <c r="C294" s="50">
        <f t="shared" si="47"/>
        <v>35.714285714285715</v>
      </c>
      <c r="D294" s="65">
        <f t="shared" si="44"/>
        <v>0.16</v>
      </c>
      <c r="E294" s="50">
        <f t="shared" si="48"/>
        <v>71.428571428571431</v>
      </c>
      <c r="F294" s="65">
        <f t="shared" si="45"/>
        <v>0.24</v>
      </c>
      <c r="G294" s="50">
        <f t="shared" si="49"/>
        <v>107.14285714285714</v>
      </c>
      <c r="H294" s="65">
        <f t="shared" si="46"/>
        <v>0.32</v>
      </c>
      <c r="I294" s="50">
        <f t="shared" si="50"/>
        <v>142.85714285714286</v>
      </c>
      <c r="N294" s="23">
        <v>2240</v>
      </c>
    </row>
    <row r="295" spans="1:14" x14ac:dyDescent="0.2">
      <c r="A295" s="23" t="s">
        <v>314</v>
      </c>
      <c r="B295" s="65">
        <v>0.08</v>
      </c>
      <c r="C295" s="50">
        <f t="shared" si="47"/>
        <v>71.428571428571431</v>
      </c>
      <c r="D295" s="65">
        <f t="shared" si="44"/>
        <v>0.16</v>
      </c>
      <c r="E295" s="50">
        <f t="shared" si="48"/>
        <v>142.85714285714286</v>
      </c>
      <c r="F295" s="65">
        <f t="shared" si="45"/>
        <v>0.24</v>
      </c>
      <c r="G295" s="50">
        <f t="shared" si="49"/>
        <v>214.28571428571428</v>
      </c>
      <c r="H295" s="65">
        <f t="shared" si="46"/>
        <v>0.32</v>
      </c>
      <c r="I295" s="50">
        <f t="shared" si="50"/>
        <v>285.71428571428572</v>
      </c>
      <c r="N295" s="23">
        <v>1120</v>
      </c>
    </row>
    <row r="296" spans="1:14" x14ac:dyDescent="0.2">
      <c r="A296" s="23" t="s">
        <v>315</v>
      </c>
      <c r="B296" s="65">
        <v>0.08</v>
      </c>
      <c r="C296" s="50">
        <f t="shared" si="47"/>
        <v>62.5</v>
      </c>
      <c r="D296" s="65">
        <f t="shared" si="44"/>
        <v>0.16</v>
      </c>
      <c r="E296" s="50">
        <f t="shared" si="48"/>
        <v>125</v>
      </c>
      <c r="F296" s="65">
        <f t="shared" si="45"/>
        <v>0.24</v>
      </c>
      <c r="G296" s="50">
        <f t="shared" si="49"/>
        <v>187.5</v>
      </c>
      <c r="H296" s="65">
        <f t="shared" si="46"/>
        <v>0.32</v>
      </c>
      <c r="I296" s="50">
        <f t="shared" si="50"/>
        <v>250</v>
      </c>
      <c r="N296" s="23">
        <v>1280</v>
      </c>
    </row>
    <row r="297" spans="1:14" x14ac:dyDescent="0.2">
      <c r="A297" s="23" t="s">
        <v>316</v>
      </c>
      <c r="B297" s="65">
        <v>0.09</v>
      </c>
      <c r="C297" s="50">
        <f t="shared" si="47"/>
        <v>49.999999999999993</v>
      </c>
      <c r="D297" s="65">
        <f t="shared" si="44"/>
        <v>0.18</v>
      </c>
      <c r="E297" s="50">
        <f t="shared" si="48"/>
        <v>99.999999999999986</v>
      </c>
      <c r="F297" s="65">
        <f t="shared" si="45"/>
        <v>0.27</v>
      </c>
      <c r="G297" s="50">
        <f t="shared" si="49"/>
        <v>150</v>
      </c>
      <c r="H297" s="65">
        <f t="shared" si="46"/>
        <v>0.36</v>
      </c>
      <c r="I297" s="50">
        <f t="shared" si="50"/>
        <v>199.99999999999997</v>
      </c>
      <c r="N297" s="23">
        <v>1800</v>
      </c>
    </row>
    <row r="298" spans="1:14" x14ac:dyDescent="0.2">
      <c r="A298" s="23" t="s">
        <v>317</v>
      </c>
      <c r="B298" s="65">
        <v>0.09</v>
      </c>
      <c r="C298" s="50">
        <f t="shared" si="47"/>
        <v>45.454545454545453</v>
      </c>
      <c r="D298" s="65">
        <f t="shared" si="44"/>
        <v>0.18</v>
      </c>
      <c r="E298" s="50">
        <f t="shared" si="48"/>
        <v>90.909090909090907</v>
      </c>
      <c r="F298" s="65">
        <f t="shared" si="45"/>
        <v>0.27</v>
      </c>
      <c r="G298" s="50">
        <f t="shared" si="49"/>
        <v>136.36363636363637</v>
      </c>
      <c r="H298" s="65">
        <f t="shared" si="46"/>
        <v>0.36</v>
      </c>
      <c r="I298" s="50">
        <f t="shared" si="50"/>
        <v>181.81818181818181</v>
      </c>
      <c r="N298" s="23">
        <v>1980</v>
      </c>
    </row>
    <row r="299" spans="1:14" x14ac:dyDescent="0.2">
      <c r="A299" s="23" t="s">
        <v>318</v>
      </c>
      <c r="B299" s="65">
        <v>0.09</v>
      </c>
      <c r="C299" s="50">
        <f t="shared" si="47"/>
        <v>41.666666666666664</v>
      </c>
      <c r="D299" s="65">
        <f t="shared" si="44"/>
        <v>0.18</v>
      </c>
      <c r="E299" s="50">
        <f t="shared" si="48"/>
        <v>83.333333333333329</v>
      </c>
      <c r="F299" s="65">
        <f t="shared" si="45"/>
        <v>0.27</v>
      </c>
      <c r="G299" s="50">
        <f t="shared" si="49"/>
        <v>125</v>
      </c>
      <c r="H299" s="65">
        <f t="shared" si="46"/>
        <v>0.36</v>
      </c>
      <c r="I299" s="50">
        <f t="shared" si="50"/>
        <v>166.66666666666666</v>
      </c>
      <c r="N299" s="23">
        <v>2160</v>
      </c>
    </row>
    <row r="300" spans="1:14" x14ac:dyDescent="0.2">
      <c r="A300" s="23" t="s">
        <v>319</v>
      </c>
      <c r="B300" s="65">
        <v>0.09</v>
      </c>
      <c r="C300" s="50">
        <f t="shared" si="47"/>
        <v>38.46153846153846</v>
      </c>
      <c r="D300" s="65">
        <f>B300*2</f>
        <v>0.18</v>
      </c>
      <c r="E300" s="50">
        <f t="shared" si="48"/>
        <v>76.92307692307692</v>
      </c>
      <c r="F300" s="65">
        <f>B300*3</f>
        <v>0.27</v>
      </c>
      <c r="G300" s="50">
        <f t="shared" si="49"/>
        <v>115.3846153846154</v>
      </c>
      <c r="H300" s="65">
        <f>B300*4</f>
        <v>0.36</v>
      </c>
      <c r="I300" s="50">
        <f t="shared" si="50"/>
        <v>153.84615384615384</v>
      </c>
      <c r="N300" s="23">
        <v>2340</v>
      </c>
    </row>
    <row r="301" spans="1:14" x14ac:dyDescent="0.2">
      <c r="A301" s="23" t="s">
        <v>320</v>
      </c>
      <c r="B301" s="65">
        <v>0.09</v>
      </c>
      <c r="C301" s="50">
        <f t="shared" si="47"/>
        <v>31.25</v>
      </c>
      <c r="D301" s="65">
        <f>B301*2</f>
        <v>0.18</v>
      </c>
      <c r="E301" s="50">
        <f t="shared" si="48"/>
        <v>62.5</v>
      </c>
      <c r="F301" s="65">
        <f>B301*3</f>
        <v>0.27</v>
      </c>
      <c r="G301" s="50">
        <f t="shared" si="49"/>
        <v>93.75</v>
      </c>
      <c r="H301" s="65">
        <f>B301*4</f>
        <v>0.36</v>
      </c>
      <c r="I301" s="50">
        <f t="shared" si="50"/>
        <v>125</v>
      </c>
      <c r="N301" s="23">
        <f>2880</f>
        <v>2880</v>
      </c>
    </row>
    <row r="302" spans="1:14" x14ac:dyDescent="0.2">
      <c r="A302" s="23" t="s">
        <v>321</v>
      </c>
      <c r="B302" s="65">
        <v>0.09</v>
      </c>
      <c r="C302" s="50">
        <f t="shared" si="47"/>
        <v>71.428571428571416</v>
      </c>
      <c r="D302" s="65">
        <f>B302*2</f>
        <v>0.18</v>
      </c>
      <c r="E302" s="50">
        <f t="shared" si="48"/>
        <v>142.85714285714283</v>
      </c>
      <c r="F302" s="65">
        <f>B302*3</f>
        <v>0.27</v>
      </c>
      <c r="G302" s="50">
        <f t="shared" si="49"/>
        <v>214.28571428571431</v>
      </c>
      <c r="H302" s="65">
        <f>B302*4</f>
        <v>0.36</v>
      </c>
      <c r="I302" s="50">
        <f t="shared" si="50"/>
        <v>285.71428571428567</v>
      </c>
      <c r="N302" s="23">
        <v>1260</v>
      </c>
    </row>
    <row r="303" spans="1:14" x14ac:dyDescent="0.2">
      <c r="A303" s="23" t="s">
        <v>322</v>
      </c>
      <c r="B303" s="65">
        <v>0.09</v>
      </c>
      <c r="C303" s="50">
        <f t="shared" si="47"/>
        <v>62.5</v>
      </c>
      <c r="D303" s="65">
        <f>B303*2</f>
        <v>0.18</v>
      </c>
      <c r="E303" s="50">
        <f t="shared" si="48"/>
        <v>125</v>
      </c>
      <c r="F303" s="65">
        <f>B303*3</f>
        <v>0.27</v>
      </c>
      <c r="G303" s="50">
        <f t="shared" si="49"/>
        <v>187.5</v>
      </c>
      <c r="H303" s="65">
        <f>B303*4</f>
        <v>0.36</v>
      </c>
      <c r="I303" s="50">
        <f t="shared" si="50"/>
        <v>250</v>
      </c>
      <c r="N303" s="23">
        <v>1440</v>
      </c>
    </row>
    <row r="304" spans="1:14" x14ac:dyDescent="0.2">
      <c r="A304" s="23" t="s">
        <v>323</v>
      </c>
      <c r="B304" s="65">
        <v>0.09</v>
      </c>
      <c r="C304" s="50">
        <f t="shared" si="47"/>
        <v>55.55555555555555</v>
      </c>
      <c r="D304" s="65">
        <f>B304*2</f>
        <v>0.18</v>
      </c>
      <c r="E304" s="50">
        <f t="shared" si="48"/>
        <v>111.1111111111111</v>
      </c>
      <c r="F304" s="65">
        <f>B304*3</f>
        <v>0.27</v>
      </c>
      <c r="G304" s="50">
        <f t="shared" si="49"/>
        <v>166.66666666666669</v>
      </c>
      <c r="H304" s="65">
        <f>B304*4</f>
        <v>0.36</v>
      </c>
      <c r="I304" s="50">
        <f t="shared" si="50"/>
        <v>222.2222222222222</v>
      </c>
      <c r="N304" s="23">
        <v>1620</v>
      </c>
    </row>
    <row r="305" spans="1:14" x14ac:dyDescent="0.2">
      <c r="A305" s="23" t="s">
        <v>324</v>
      </c>
      <c r="H305" s="65">
        <v>0.31900000000000001</v>
      </c>
      <c r="I305" s="50">
        <v>111</v>
      </c>
      <c r="N305" s="23"/>
    </row>
    <row r="306" spans="1:14" x14ac:dyDescent="0.2">
      <c r="A306" s="23" t="s">
        <v>325</v>
      </c>
      <c r="H306" s="65">
        <v>0.31900000000000001</v>
      </c>
      <c r="I306" s="50">
        <v>260</v>
      </c>
      <c r="N306" s="23"/>
    </row>
    <row r="307" spans="1:14" x14ac:dyDescent="0.2">
      <c r="A307" s="23" t="s">
        <v>326</v>
      </c>
      <c r="H307" s="65">
        <v>0.31900000000000001</v>
      </c>
      <c r="I307" s="50">
        <v>233</v>
      </c>
      <c r="N307" s="23"/>
    </row>
    <row r="308" spans="1:14" x14ac:dyDescent="0.2">
      <c r="A308" s="23" t="s">
        <v>327</v>
      </c>
      <c r="H308" s="65">
        <v>0.31900000000000001</v>
      </c>
      <c r="I308" s="50">
        <v>210</v>
      </c>
      <c r="N308" s="23"/>
    </row>
    <row r="309" spans="1:14" x14ac:dyDescent="0.2">
      <c r="A309" s="23" t="s">
        <v>328</v>
      </c>
      <c r="H309" s="65">
        <v>0.31900000000000001</v>
      </c>
      <c r="I309" s="50">
        <v>189</v>
      </c>
      <c r="N309" s="23"/>
    </row>
    <row r="310" spans="1:14" x14ac:dyDescent="0.2">
      <c r="A310" s="23" t="s">
        <v>329</v>
      </c>
      <c r="H310" s="65">
        <v>0.31900000000000001</v>
      </c>
      <c r="I310" s="50">
        <v>169</v>
      </c>
      <c r="N310" s="23"/>
    </row>
    <row r="311" spans="1:14" x14ac:dyDescent="0.2">
      <c r="A311" s="23" t="s">
        <v>330</v>
      </c>
      <c r="H311" s="65">
        <v>0.31900000000000001</v>
      </c>
      <c r="I311" s="50">
        <v>151</v>
      </c>
      <c r="N311" s="23"/>
    </row>
    <row r="312" spans="1:14" x14ac:dyDescent="0.2">
      <c r="A312" s="23" t="s">
        <v>331</v>
      </c>
      <c r="H312" s="65">
        <v>0.31900000000000001</v>
      </c>
      <c r="I312" s="50">
        <v>136</v>
      </c>
      <c r="N312" s="23"/>
    </row>
    <row r="313" spans="1:14" x14ac:dyDescent="0.2">
      <c r="A313" s="23" t="s">
        <v>332</v>
      </c>
      <c r="H313" s="65">
        <v>0.31900000000000001</v>
      </c>
      <c r="I313" s="50">
        <v>124</v>
      </c>
      <c r="N313" s="23"/>
    </row>
    <row r="314" spans="1:14" x14ac:dyDescent="0.2">
      <c r="A314" s="23" t="s">
        <v>333</v>
      </c>
      <c r="H314" s="65">
        <v>0.35899999999999999</v>
      </c>
      <c r="I314" s="50">
        <v>110</v>
      </c>
      <c r="N314" s="23"/>
    </row>
    <row r="315" spans="1:14" x14ac:dyDescent="0.2">
      <c r="A315" s="23" t="s">
        <v>334</v>
      </c>
      <c r="H315" s="65">
        <v>0.35899999999999999</v>
      </c>
      <c r="I315" s="50">
        <v>101</v>
      </c>
      <c r="N315" s="23"/>
    </row>
    <row r="316" spans="1:14" x14ac:dyDescent="0.2">
      <c r="A316" s="23" t="s">
        <v>335</v>
      </c>
      <c r="H316" s="65">
        <v>0.35899999999999999</v>
      </c>
      <c r="I316" s="50">
        <v>90</v>
      </c>
      <c r="N316" s="23"/>
    </row>
    <row r="317" spans="1:14" x14ac:dyDescent="0.2">
      <c r="A317" s="23" t="s">
        <v>336</v>
      </c>
      <c r="H317" s="65">
        <v>0.35899999999999999</v>
      </c>
      <c r="I317" s="50">
        <v>80</v>
      </c>
      <c r="N317" s="23"/>
    </row>
    <row r="318" spans="1:14" x14ac:dyDescent="0.2">
      <c r="A318" s="23" t="s">
        <v>337</v>
      </c>
      <c r="H318" s="65">
        <v>0.35899999999999999</v>
      </c>
      <c r="I318" s="50">
        <v>73</v>
      </c>
      <c r="N318" s="23"/>
    </row>
    <row r="319" spans="1:14" x14ac:dyDescent="0.2">
      <c r="A319" s="23" t="s">
        <v>338</v>
      </c>
      <c r="H319" s="65">
        <v>0.35899999999999999</v>
      </c>
      <c r="I319" s="50">
        <v>67</v>
      </c>
      <c r="N319" s="23"/>
    </row>
    <row r="320" spans="1:14" x14ac:dyDescent="0.2">
      <c r="A320" s="23" t="s">
        <v>339</v>
      </c>
      <c r="H320" s="65">
        <v>0.35899999999999999</v>
      </c>
      <c r="I320" s="50">
        <v>259</v>
      </c>
      <c r="N320" s="23"/>
    </row>
    <row r="321" spans="1:14" x14ac:dyDescent="0.2">
      <c r="A321" s="23" t="s">
        <v>340</v>
      </c>
      <c r="H321" s="65">
        <v>0.35899999999999999</v>
      </c>
      <c r="I321" s="50">
        <v>231</v>
      </c>
      <c r="N321" s="23"/>
    </row>
    <row r="322" spans="1:14" x14ac:dyDescent="0.2">
      <c r="A322" s="23" t="s">
        <v>341</v>
      </c>
      <c r="H322" s="65">
        <v>0.35899999999999999</v>
      </c>
      <c r="I322" s="50">
        <v>209</v>
      </c>
      <c r="N322" s="23"/>
    </row>
    <row r="323" spans="1:14" x14ac:dyDescent="0.2">
      <c r="A323" s="23" t="s">
        <v>342</v>
      </c>
      <c r="H323" s="65">
        <v>0.35899999999999999</v>
      </c>
      <c r="I323" s="50">
        <v>188</v>
      </c>
      <c r="N323" s="23"/>
    </row>
    <row r="324" spans="1:14" x14ac:dyDescent="0.2">
      <c r="A324" s="23" t="s">
        <v>343</v>
      </c>
      <c r="H324" s="65">
        <v>0.35899999999999999</v>
      </c>
      <c r="I324" s="50">
        <v>168</v>
      </c>
      <c r="N324" s="23"/>
    </row>
    <row r="325" spans="1:14" x14ac:dyDescent="0.2">
      <c r="A325" s="23" t="s">
        <v>344</v>
      </c>
      <c r="H325" s="65">
        <v>0.35899999999999999</v>
      </c>
      <c r="I325" s="50">
        <v>150</v>
      </c>
      <c r="N325" s="23"/>
    </row>
    <row r="326" spans="1:14" x14ac:dyDescent="0.2">
      <c r="A326" s="23" t="s">
        <v>345</v>
      </c>
      <c r="H326" s="65">
        <v>0.35899999999999999</v>
      </c>
      <c r="I326" s="50">
        <v>134</v>
      </c>
      <c r="N326" s="23"/>
    </row>
    <row r="327" spans="1:14" x14ac:dyDescent="0.2">
      <c r="A327" s="23" t="s">
        <v>346</v>
      </c>
      <c r="H327" s="65">
        <v>0.35899999999999999</v>
      </c>
      <c r="I327" s="50">
        <v>123</v>
      </c>
      <c r="N327" s="23"/>
    </row>
    <row r="328" spans="1:14" x14ac:dyDescent="0.2">
      <c r="A328" s="23" t="s">
        <v>347</v>
      </c>
      <c r="H328" s="65">
        <v>0.439</v>
      </c>
      <c r="I328" s="50">
        <v>108</v>
      </c>
      <c r="N328" s="23"/>
    </row>
    <row r="329" spans="1:14" x14ac:dyDescent="0.2">
      <c r="A329" s="23" t="s">
        <v>348</v>
      </c>
      <c r="H329" s="65">
        <v>0.439</v>
      </c>
      <c r="I329" s="50">
        <v>99</v>
      </c>
      <c r="N329" s="23"/>
    </row>
    <row r="330" spans="1:14" x14ac:dyDescent="0.2">
      <c r="A330" s="23" t="s">
        <v>349</v>
      </c>
      <c r="H330" s="65">
        <v>0.439</v>
      </c>
      <c r="I330" s="50">
        <v>88</v>
      </c>
      <c r="N330" s="23"/>
    </row>
    <row r="331" spans="1:14" x14ac:dyDescent="0.2">
      <c r="A331" s="23" t="s">
        <v>350</v>
      </c>
      <c r="H331" s="65">
        <v>0.439</v>
      </c>
      <c r="I331" s="50">
        <v>78</v>
      </c>
      <c r="N331" s="23"/>
    </row>
    <row r="332" spans="1:14" x14ac:dyDescent="0.2">
      <c r="A332" s="23" t="s">
        <v>351</v>
      </c>
      <c r="H332" s="65">
        <v>0.439</v>
      </c>
      <c r="I332" s="50">
        <v>71</v>
      </c>
      <c r="N332" s="23"/>
    </row>
    <row r="333" spans="1:14" x14ac:dyDescent="0.2">
      <c r="A333" s="23" t="s">
        <v>352</v>
      </c>
      <c r="H333" s="65">
        <v>0.439</v>
      </c>
      <c r="I333" s="50">
        <v>65</v>
      </c>
      <c r="N333" s="23"/>
    </row>
    <row r="334" spans="1:14" x14ac:dyDescent="0.2">
      <c r="A334" s="23" t="s">
        <v>353</v>
      </c>
      <c r="H334" s="65">
        <v>0.439</v>
      </c>
      <c r="I334" s="50">
        <v>257</v>
      </c>
      <c r="N334" s="23"/>
    </row>
    <row r="335" spans="1:14" x14ac:dyDescent="0.2">
      <c r="A335" s="23" t="s">
        <v>354</v>
      </c>
      <c r="H335" s="65">
        <v>0.439</v>
      </c>
      <c r="I335" s="50">
        <v>230</v>
      </c>
      <c r="N335" s="23"/>
    </row>
    <row r="336" spans="1:14" x14ac:dyDescent="0.2">
      <c r="A336" s="23" t="s">
        <v>355</v>
      </c>
      <c r="H336" s="65">
        <v>0.439</v>
      </c>
      <c r="I336" s="50">
        <v>207</v>
      </c>
      <c r="N336" s="23"/>
    </row>
    <row r="337" spans="1:14" x14ac:dyDescent="0.2">
      <c r="A337" s="23" t="s">
        <v>356</v>
      </c>
      <c r="H337" s="65">
        <v>0.439</v>
      </c>
      <c r="I337" s="50">
        <v>186</v>
      </c>
      <c r="N337" s="23"/>
    </row>
    <row r="338" spans="1:14" x14ac:dyDescent="0.2">
      <c r="A338" s="23" t="s">
        <v>357</v>
      </c>
      <c r="H338" s="65">
        <v>0.439</v>
      </c>
      <c r="I338" s="50">
        <v>166</v>
      </c>
      <c r="N338" s="23"/>
    </row>
    <row r="339" spans="1:14" x14ac:dyDescent="0.2">
      <c r="A339" s="23" t="s">
        <v>358</v>
      </c>
      <c r="H339" s="65">
        <v>0.439</v>
      </c>
      <c r="I339" s="50">
        <v>148</v>
      </c>
      <c r="N339" s="23"/>
    </row>
    <row r="340" spans="1:14" x14ac:dyDescent="0.2">
      <c r="A340" s="23" t="s">
        <v>359</v>
      </c>
      <c r="H340" s="65">
        <v>0.439</v>
      </c>
      <c r="I340" s="50">
        <v>133</v>
      </c>
      <c r="N340" s="23"/>
    </row>
    <row r="341" spans="1:14" x14ac:dyDescent="0.2">
      <c r="A341" s="23" t="s">
        <v>360</v>
      </c>
      <c r="H341" s="65">
        <v>0.439</v>
      </c>
      <c r="I341" s="50">
        <v>121</v>
      </c>
      <c r="N341" s="23"/>
    </row>
    <row r="342" spans="1:14" x14ac:dyDescent="0.2">
      <c r="A342" s="23" t="s">
        <v>361</v>
      </c>
      <c r="H342" s="65">
        <v>0.52900000000000003</v>
      </c>
      <c r="I342" s="50">
        <v>106</v>
      </c>
      <c r="N342" s="23"/>
    </row>
    <row r="343" spans="1:14" x14ac:dyDescent="0.2">
      <c r="A343" s="23" t="s">
        <v>362</v>
      </c>
      <c r="H343" s="65">
        <v>0.52900000000000003</v>
      </c>
      <c r="I343" s="50">
        <v>97</v>
      </c>
      <c r="N343" s="23"/>
    </row>
    <row r="344" spans="1:14" x14ac:dyDescent="0.2">
      <c r="A344" s="23" t="s">
        <v>363</v>
      </c>
      <c r="H344" s="65">
        <v>0.52900000000000003</v>
      </c>
      <c r="I344" s="50">
        <v>86</v>
      </c>
      <c r="N344" s="23"/>
    </row>
    <row r="345" spans="1:14" x14ac:dyDescent="0.2">
      <c r="A345" s="23" t="s">
        <v>364</v>
      </c>
      <c r="H345" s="65">
        <v>0.52900000000000003</v>
      </c>
      <c r="I345" s="50">
        <v>77</v>
      </c>
      <c r="N345" s="23"/>
    </row>
    <row r="346" spans="1:14" x14ac:dyDescent="0.2">
      <c r="A346" s="23" t="s">
        <v>365</v>
      </c>
      <c r="H346" s="65">
        <v>0.52900000000000003</v>
      </c>
      <c r="I346" s="50">
        <v>69</v>
      </c>
      <c r="N346" s="23"/>
    </row>
    <row r="347" spans="1:14" x14ac:dyDescent="0.2">
      <c r="A347" s="23" t="s">
        <v>366</v>
      </c>
      <c r="H347" s="65">
        <v>0.52900000000000003</v>
      </c>
      <c r="I347" s="50">
        <v>64</v>
      </c>
      <c r="N347" s="23"/>
    </row>
    <row r="348" spans="1:14" x14ac:dyDescent="0.2">
      <c r="A348" s="23" t="s">
        <v>367</v>
      </c>
      <c r="H348" s="65">
        <v>0.52900000000000003</v>
      </c>
      <c r="I348" s="50">
        <v>256</v>
      </c>
      <c r="N348" s="23"/>
    </row>
    <row r="349" spans="1:14" x14ac:dyDescent="0.2">
      <c r="A349" s="23" t="s">
        <v>368</v>
      </c>
      <c r="H349" s="65">
        <v>0.52900000000000003</v>
      </c>
      <c r="I349" s="50">
        <v>228</v>
      </c>
      <c r="N349" s="23"/>
    </row>
    <row r="350" spans="1:14" x14ac:dyDescent="0.2">
      <c r="A350" s="23" t="s">
        <v>369</v>
      </c>
      <c r="H350" s="65">
        <v>0.52900000000000003</v>
      </c>
      <c r="I350" s="50">
        <v>206</v>
      </c>
      <c r="N350" s="23"/>
    </row>
    <row r="351" spans="1:14" x14ac:dyDescent="0.2">
      <c r="A351" s="23" t="s">
        <v>370</v>
      </c>
      <c r="H351" s="65">
        <v>0.52900000000000003</v>
      </c>
      <c r="I351" s="50">
        <v>185</v>
      </c>
      <c r="N351" s="23"/>
    </row>
    <row r="352" spans="1:14" x14ac:dyDescent="0.2">
      <c r="A352" s="23" t="s">
        <v>371</v>
      </c>
      <c r="H352" s="65">
        <v>0.52900000000000003</v>
      </c>
      <c r="I352" s="50">
        <v>165</v>
      </c>
      <c r="N352" s="23"/>
    </row>
    <row r="353" spans="1:14" x14ac:dyDescent="0.2">
      <c r="A353" s="23" t="s">
        <v>372</v>
      </c>
      <c r="H353" s="65">
        <v>0.52900000000000003</v>
      </c>
      <c r="I353" s="50">
        <v>147</v>
      </c>
      <c r="N353" s="23"/>
    </row>
    <row r="354" spans="1:14" x14ac:dyDescent="0.2">
      <c r="A354" s="23" t="s">
        <v>373</v>
      </c>
      <c r="H354" s="65">
        <v>0.52900000000000003</v>
      </c>
      <c r="I354" s="50">
        <v>131</v>
      </c>
      <c r="N354" s="23"/>
    </row>
    <row r="355" spans="1:14" x14ac:dyDescent="0.2">
      <c r="A355" s="23" t="s">
        <v>374</v>
      </c>
      <c r="H355" s="65">
        <v>0.52900000000000003</v>
      </c>
      <c r="I355" s="50">
        <v>120</v>
      </c>
      <c r="N355" s="23"/>
    </row>
    <row r="356" spans="1:14" x14ac:dyDescent="0.2">
      <c r="A356" s="23" t="s">
        <v>375</v>
      </c>
      <c r="H356" s="65">
        <v>0.60899999999999999</v>
      </c>
      <c r="I356" s="50">
        <v>105</v>
      </c>
      <c r="N356" s="23"/>
    </row>
    <row r="357" spans="1:14" x14ac:dyDescent="0.2">
      <c r="A357" s="23" t="s">
        <v>376</v>
      </c>
      <c r="H357" s="65">
        <v>0.60899999999999999</v>
      </c>
      <c r="I357" s="50">
        <v>164</v>
      </c>
      <c r="N357" s="23"/>
    </row>
    <row r="358" spans="1:14" x14ac:dyDescent="0.2">
      <c r="A358" s="23" t="s">
        <v>377</v>
      </c>
      <c r="H358" s="65">
        <v>0.60899999999999999</v>
      </c>
      <c r="I358" s="50">
        <v>130</v>
      </c>
      <c r="N358" s="23"/>
    </row>
    <row r="359" spans="1:14" x14ac:dyDescent="0.2">
      <c r="A359" s="23" t="s">
        <v>378</v>
      </c>
      <c r="H359" s="65">
        <v>0.68799999999999994</v>
      </c>
      <c r="I359" s="50">
        <v>105</v>
      </c>
      <c r="N359" s="23"/>
    </row>
    <row r="360" spans="1:14" x14ac:dyDescent="0.2">
      <c r="A360" s="23" t="s">
        <v>379</v>
      </c>
      <c r="H360" s="65">
        <v>0.68799999999999994</v>
      </c>
      <c r="I360" s="50">
        <v>96</v>
      </c>
      <c r="N360" s="23"/>
    </row>
    <row r="361" spans="1:14" x14ac:dyDescent="0.2">
      <c r="A361" s="23" t="s">
        <v>380</v>
      </c>
      <c r="H361" s="65">
        <v>0.68799999999999994</v>
      </c>
      <c r="I361" s="50">
        <v>85</v>
      </c>
      <c r="N361" s="23"/>
    </row>
    <row r="362" spans="1:14" x14ac:dyDescent="0.2">
      <c r="A362" s="23" t="s">
        <v>381</v>
      </c>
      <c r="H362" s="65">
        <v>0.68799999999999994</v>
      </c>
      <c r="I362" s="50">
        <v>75</v>
      </c>
      <c r="N362" s="23"/>
    </row>
    <row r="363" spans="1:14" x14ac:dyDescent="0.2">
      <c r="A363" s="23" t="s">
        <v>382</v>
      </c>
      <c r="H363" s="65">
        <v>0.68799999999999994</v>
      </c>
      <c r="I363" s="50">
        <v>67</v>
      </c>
      <c r="N363" s="23"/>
    </row>
    <row r="364" spans="1:14" x14ac:dyDescent="0.2">
      <c r="A364" s="23" t="s">
        <v>383</v>
      </c>
      <c r="H364" s="65">
        <v>0.68799999999999994</v>
      </c>
      <c r="I364" s="50">
        <v>62</v>
      </c>
      <c r="N364" s="23"/>
    </row>
    <row r="365" spans="1:14" x14ac:dyDescent="0.2">
      <c r="A365" s="23" t="s">
        <v>384</v>
      </c>
      <c r="H365" s="65">
        <v>0.68799999999999994</v>
      </c>
      <c r="I365" s="50">
        <v>255</v>
      </c>
      <c r="N365" s="23"/>
    </row>
    <row r="366" spans="1:14" x14ac:dyDescent="0.2">
      <c r="A366" s="23" t="s">
        <v>385</v>
      </c>
      <c r="H366" s="65">
        <v>0.68799999999999994</v>
      </c>
      <c r="I366" s="50">
        <v>227</v>
      </c>
      <c r="N366" s="23"/>
    </row>
    <row r="367" spans="1:14" x14ac:dyDescent="0.2">
      <c r="A367" s="23" t="s">
        <v>386</v>
      </c>
      <c r="H367" s="65">
        <v>0.68799999999999994</v>
      </c>
      <c r="I367" s="50">
        <v>205</v>
      </c>
      <c r="N367" s="23"/>
    </row>
    <row r="368" spans="1:14" x14ac:dyDescent="0.2">
      <c r="A368" s="23" t="s">
        <v>387</v>
      </c>
      <c r="H368" s="65">
        <v>0.68799999999999994</v>
      </c>
      <c r="I368" s="50">
        <v>183</v>
      </c>
      <c r="N368" s="23"/>
    </row>
    <row r="369" spans="1:14" x14ac:dyDescent="0.2">
      <c r="A369" s="23" t="s">
        <v>388</v>
      </c>
      <c r="H369" s="65">
        <v>0.68799999999999994</v>
      </c>
      <c r="I369" s="50">
        <v>174</v>
      </c>
      <c r="N369" s="23"/>
    </row>
    <row r="370" spans="1:14" x14ac:dyDescent="0.2">
      <c r="A370" s="23" t="s">
        <v>389</v>
      </c>
      <c r="H370" s="65">
        <v>0.68799999999999994</v>
      </c>
      <c r="I370" s="50">
        <v>163</v>
      </c>
      <c r="N370" s="23"/>
    </row>
    <row r="371" spans="1:14" x14ac:dyDescent="0.2">
      <c r="A371" s="23" t="s">
        <v>390</v>
      </c>
      <c r="H371" s="65">
        <v>0.68799999999999994</v>
      </c>
      <c r="I371" s="50">
        <v>146</v>
      </c>
      <c r="N371" s="23"/>
    </row>
    <row r="372" spans="1:14" x14ac:dyDescent="0.2">
      <c r="A372" s="23" t="s">
        <v>391</v>
      </c>
      <c r="H372" s="65">
        <v>0.68799999999999994</v>
      </c>
      <c r="I372" s="50">
        <v>130</v>
      </c>
      <c r="N372" s="23"/>
    </row>
    <row r="373" spans="1:14" x14ac:dyDescent="0.2">
      <c r="A373" s="23" t="s">
        <v>392</v>
      </c>
      <c r="H373" s="65">
        <v>0.68799999999999994</v>
      </c>
      <c r="I373" s="50">
        <v>118</v>
      </c>
      <c r="N373" s="23"/>
    </row>
    <row r="374" spans="1:14" x14ac:dyDescent="0.2">
      <c r="A374" s="23" t="s">
        <v>393</v>
      </c>
      <c r="H374" s="65">
        <v>0.76800000000000002</v>
      </c>
      <c r="I374" s="50">
        <v>104</v>
      </c>
      <c r="N374" s="23"/>
    </row>
    <row r="375" spans="1:14" x14ac:dyDescent="0.2">
      <c r="A375" s="23" t="s">
        <v>394</v>
      </c>
      <c r="H375" s="65">
        <v>0.76800000000000002</v>
      </c>
      <c r="I375" s="50">
        <v>95</v>
      </c>
      <c r="N375" s="23"/>
    </row>
    <row r="376" spans="1:14" x14ac:dyDescent="0.2">
      <c r="A376" s="23" t="s">
        <v>395</v>
      </c>
      <c r="H376" s="65">
        <v>0.76800000000000002</v>
      </c>
      <c r="I376" s="50">
        <v>84</v>
      </c>
      <c r="N376" s="23"/>
    </row>
    <row r="377" spans="1:14" x14ac:dyDescent="0.2">
      <c r="A377" s="23" t="s">
        <v>396</v>
      </c>
      <c r="H377" s="65">
        <v>0.76800000000000002</v>
      </c>
      <c r="I377" s="50">
        <v>75</v>
      </c>
      <c r="N377" s="23"/>
    </row>
    <row r="378" spans="1:14" x14ac:dyDescent="0.2">
      <c r="A378" s="23" t="s">
        <v>397</v>
      </c>
      <c r="H378" s="65">
        <v>0.76800000000000002</v>
      </c>
      <c r="I378" s="50">
        <v>67</v>
      </c>
      <c r="N378" s="23"/>
    </row>
    <row r="379" spans="1:14" x14ac:dyDescent="0.2">
      <c r="A379" s="23" t="s">
        <v>398</v>
      </c>
      <c r="H379" s="65">
        <v>0.76800000000000002</v>
      </c>
      <c r="I379" s="50">
        <v>62</v>
      </c>
      <c r="N379" s="23"/>
    </row>
    <row r="380" spans="1:14" x14ac:dyDescent="0.2">
      <c r="A380" s="23" t="s">
        <v>399</v>
      </c>
      <c r="H380" s="65">
        <v>0.76800000000000002</v>
      </c>
      <c r="I380" s="50">
        <v>254</v>
      </c>
      <c r="N380" s="23"/>
    </row>
    <row r="381" spans="1:14" x14ac:dyDescent="0.2">
      <c r="A381" s="23" t="s">
        <v>400</v>
      </c>
      <c r="H381" s="65">
        <v>0.76800000000000002</v>
      </c>
      <c r="I381" s="50">
        <v>226</v>
      </c>
      <c r="N381" s="23"/>
    </row>
    <row r="382" spans="1:14" x14ac:dyDescent="0.2">
      <c r="A382" s="23" t="s">
        <v>401</v>
      </c>
      <c r="H382" s="65">
        <v>0.76800000000000002</v>
      </c>
      <c r="I382" s="50">
        <v>204</v>
      </c>
      <c r="N382" s="23"/>
    </row>
    <row r="383" spans="1:14" x14ac:dyDescent="0.2">
      <c r="A383" s="23" t="s">
        <v>402</v>
      </c>
      <c r="H383" s="65">
        <v>0.76800000000000002</v>
      </c>
      <c r="I383" s="50">
        <v>183</v>
      </c>
      <c r="N383" s="23"/>
    </row>
    <row r="384" spans="1:14" x14ac:dyDescent="0.2">
      <c r="A384" s="23" t="s">
        <v>403</v>
      </c>
      <c r="H384" s="65">
        <v>0.76800000000000002</v>
      </c>
      <c r="I384" s="50">
        <v>163</v>
      </c>
      <c r="N384" s="23"/>
    </row>
    <row r="385" spans="1:14" x14ac:dyDescent="0.2">
      <c r="A385" s="23" t="s">
        <v>404</v>
      </c>
      <c r="H385" s="65">
        <v>0.76800000000000002</v>
      </c>
      <c r="I385" s="50">
        <v>145</v>
      </c>
      <c r="N385" s="23"/>
    </row>
    <row r="386" spans="1:14" x14ac:dyDescent="0.2">
      <c r="A386" s="23" t="s">
        <v>405</v>
      </c>
      <c r="H386" s="65">
        <v>0.76800000000000002</v>
      </c>
      <c r="I386" s="50">
        <v>129</v>
      </c>
      <c r="N386" s="23"/>
    </row>
    <row r="387" spans="1:14" x14ac:dyDescent="0.2">
      <c r="A387" s="23" t="s">
        <v>406</v>
      </c>
      <c r="H387" s="65">
        <v>0.76800000000000002</v>
      </c>
      <c r="I387" s="50">
        <v>118</v>
      </c>
      <c r="N387" s="23"/>
    </row>
    <row r="388" spans="1:14" x14ac:dyDescent="0.2">
      <c r="A388" s="23" t="s">
        <v>407</v>
      </c>
      <c r="H388" s="65">
        <v>0.85799999999999998</v>
      </c>
      <c r="I388" s="50">
        <v>104</v>
      </c>
      <c r="N388" s="23"/>
    </row>
    <row r="389" spans="1:14" x14ac:dyDescent="0.2">
      <c r="A389" s="23" t="s">
        <v>408</v>
      </c>
      <c r="H389" s="65">
        <v>0.85799999999999998</v>
      </c>
      <c r="I389" s="50">
        <v>95</v>
      </c>
      <c r="N389" s="23"/>
    </row>
    <row r="390" spans="1:14" x14ac:dyDescent="0.2">
      <c r="A390" s="23" t="s">
        <v>409</v>
      </c>
      <c r="H390" s="65">
        <v>0.85799999999999998</v>
      </c>
      <c r="I390" s="50">
        <v>84</v>
      </c>
      <c r="N390" s="23"/>
    </row>
    <row r="391" spans="1:14" x14ac:dyDescent="0.2">
      <c r="A391" s="23" t="s">
        <v>410</v>
      </c>
      <c r="H391" s="65">
        <v>0.85799999999999998</v>
      </c>
      <c r="I391" s="50">
        <v>74</v>
      </c>
      <c r="N391" s="23"/>
    </row>
    <row r="392" spans="1:14" x14ac:dyDescent="0.2">
      <c r="A392" s="23" t="s">
        <v>411</v>
      </c>
      <c r="H392" s="65">
        <v>0.85799999999999998</v>
      </c>
      <c r="I392" s="50">
        <v>66</v>
      </c>
      <c r="N392" s="23"/>
    </row>
    <row r="393" spans="1:14" x14ac:dyDescent="0.2">
      <c r="A393" s="23" t="s">
        <v>412</v>
      </c>
      <c r="H393" s="65">
        <v>0.85799999999999998</v>
      </c>
      <c r="I393" s="50">
        <v>61</v>
      </c>
      <c r="N393" s="23"/>
    </row>
    <row r="394" spans="1:14" x14ac:dyDescent="0.2">
      <c r="A394" s="23" t="s">
        <v>413</v>
      </c>
      <c r="H394" s="65">
        <v>0.85799999999999998</v>
      </c>
      <c r="I394" s="50">
        <v>254</v>
      </c>
      <c r="N394" s="23"/>
    </row>
    <row r="395" spans="1:14" x14ac:dyDescent="0.2">
      <c r="A395" s="23" t="s">
        <v>414</v>
      </c>
      <c r="H395" s="65">
        <v>0.85799999999999998</v>
      </c>
      <c r="I395" s="50">
        <v>226</v>
      </c>
      <c r="N395" s="23"/>
    </row>
    <row r="396" spans="1:14" x14ac:dyDescent="0.2">
      <c r="A396" s="23" t="s">
        <v>415</v>
      </c>
      <c r="H396" s="65">
        <v>0.85799999999999998</v>
      </c>
      <c r="I396" s="50">
        <v>204</v>
      </c>
      <c r="N396" s="23"/>
    </row>
    <row r="397" spans="1:14" x14ac:dyDescent="0.2">
      <c r="A397" s="23" t="s">
        <v>416</v>
      </c>
      <c r="H397" s="65">
        <v>0.85799999999999998</v>
      </c>
      <c r="I397" s="50">
        <v>182</v>
      </c>
      <c r="N397" s="23"/>
    </row>
    <row r="398" spans="1:14" x14ac:dyDescent="0.2">
      <c r="A398" s="23" t="s">
        <v>417</v>
      </c>
      <c r="H398" s="65">
        <v>0.85799999999999998</v>
      </c>
      <c r="I398" s="50">
        <v>162</v>
      </c>
      <c r="N398" s="23"/>
    </row>
    <row r="399" spans="1:14" x14ac:dyDescent="0.2">
      <c r="A399" s="23" t="s">
        <v>418</v>
      </c>
      <c r="H399" s="65">
        <v>0.85799999999999998</v>
      </c>
      <c r="I399" s="50">
        <v>145</v>
      </c>
      <c r="N399" s="23"/>
    </row>
    <row r="400" spans="1:14" x14ac:dyDescent="0.2">
      <c r="A400" s="23" t="s">
        <v>419</v>
      </c>
      <c r="H400" s="65">
        <v>0.85799999999999998</v>
      </c>
      <c r="I400" s="50">
        <v>129</v>
      </c>
      <c r="N400" s="23"/>
    </row>
    <row r="401" spans="1:14" x14ac:dyDescent="0.2">
      <c r="A401" s="23" t="s">
        <v>420</v>
      </c>
      <c r="H401" s="65">
        <v>0.85799999999999998</v>
      </c>
      <c r="I401" s="50">
        <v>117</v>
      </c>
      <c r="N401" s="23"/>
    </row>
    <row r="402" spans="1:14" x14ac:dyDescent="0.2">
      <c r="A402" s="23" t="s">
        <v>421</v>
      </c>
      <c r="H402" s="65">
        <v>1.018</v>
      </c>
      <c r="I402" s="50">
        <v>103</v>
      </c>
      <c r="N402" s="23"/>
    </row>
    <row r="403" spans="1:14" x14ac:dyDescent="0.2">
      <c r="A403" s="23" t="s">
        <v>422</v>
      </c>
      <c r="H403" s="65">
        <v>1.018</v>
      </c>
      <c r="I403" s="50">
        <v>83</v>
      </c>
      <c r="N403" s="23"/>
    </row>
    <row r="404" spans="1:14" x14ac:dyDescent="0.2">
      <c r="A404" s="23" t="s">
        <v>423</v>
      </c>
      <c r="H404" s="65">
        <v>1.018</v>
      </c>
      <c r="I404" s="50">
        <v>128</v>
      </c>
      <c r="N404" s="23"/>
    </row>
    <row r="405" spans="1:14" x14ac:dyDescent="0.2">
      <c r="A405" s="23" t="s">
        <v>424</v>
      </c>
      <c r="H405" s="65">
        <v>1.117</v>
      </c>
      <c r="I405" s="50">
        <v>103</v>
      </c>
      <c r="N405" s="23"/>
    </row>
    <row r="406" spans="1:14" x14ac:dyDescent="0.2">
      <c r="A406" s="23" t="s">
        <v>425</v>
      </c>
      <c r="H406" s="65">
        <v>1.117</v>
      </c>
      <c r="I406" s="50">
        <v>83</v>
      </c>
      <c r="N406" s="23"/>
    </row>
    <row r="407" spans="1:14" x14ac:dyDescent="0.2">
      <c r="A407" s="23" t="s">
        <v>426</v>
      </c>
      <c r="H407" s="65">
        <v>1.117</v>
      </c>
      <c r="I407" s="50">
        <v>65</v>
      </c>
      <c r="N407" s="23"/>
    </row>
    <row r="408" spans="1:14" x14ac:dyDescent="0.2">
      <c r="A408" s="23" t="s">
        <v>427</v>
      </c>
      <c r="H408" s="65">
        <v>1.117</v>
      </c>
      <c r="I408" s="50">
        <v>128</v>
      </c>
      <c r="N408" s="23"/>
    </row>
    <row r="409" spans="1:14" x14ac:dyDescent="0.2">
      <c r="A409" s="23" t="s">
        <v>428</v>
      </c>
      <c r="H409" s="65">
        <v>1.2769999999999999</v>
      </c>
      <c r="I409" s="50">
        <v>103</v>
      </c>
      <c r="N409" s="23"/>
    </row>
    <row r="410" spans="1:14" x14ac:dyDescent="0.2">
      <c r="A410" s="23" t="s">
        <v>429</v>
      </c>
      <c r="H410" s="65">
        <v>1.2769999999999999</v>
      </c>
      <c r="I410" s="50">
        <v>83</v>
      </c>
      <c r="N410" s="23"/>
    </row>
    <row r="411" spans="1:14" x14ac:dyDescent="0.2">
      <c r="A411" s="23" t="s">
        <v>430</v>
      </c>
      <c r="H411" s="65">
        <v>1.2769999999999999</v>
      </c>
      <c r="I411" s="50">
        <v>65</v>
      </c>
      <c r="N411" s="23"/>
    </row>
    <row r="412" spans="1:14" x14ac:dyDescent="0.2">
      <c r="A412" s="23" t="s">
        <v>431</v>
      </c>
      <c r="H412" s="65">
        <v>1.2769999999999999</v>
      </c>
      <c r="I412" s="50">
        <v>53</v>
      </c>
      <c r="N412" s="23"/>
    </row>
    <row r="413" spans="1:14" x14ac:dyDescent="0.2">
      <c r="A413" s="23" t="s">
        <v>432</v>
      </c>
      <c r="H413" s="65">
        <v>1.2769999999999999</v>
      </c>
      <c r="I413" s="50">
        <v>128</v>
      </c>
      <c r="N413" s="23"/>
    </row>
    <row r="414" spans="1:14" x14ac:dyDescent="0.2">
      <c r="A414" s="23" t="s">
        <v>433</v>
      </c>
      <c r="H414" s="65">
        <v>1.4359999999999999</v>
      </c>
      <c r="I414" s="50">
        <v>102</v>
      </c>
      <c r="N414" s="23"/>
    </row>
    <row r="415" spans="1:14" x14ac:dyDescent="0.2">
      <c r="A415" s="23" t="s">
        <v>434</v>
      </c>
      <c r="H415" s="65">
        <v>1.4359999999999999</v>
      </c>
      <c r="I415" s="50">
        <v>82</v>
      </c>
      <c r="N415" s="23"/>
    </row>
    <row r="416" spans="1:14" x14ac:dyDescent="0.2">
      <c r="A416" s="23" t="s">
        <v>435</v>
      </c>
      <c r="H416" s="65">
        <v>1.4359999999999999</v>
      </c>
      <c r="I416" s="50">
        <v>65</v>
      </c>
      <c r="N416" s="23"/>
    </row>
    <row r="417" spans="1:14" x14ac:dyDescent="0.2">
      <c r="A417" s="23" t="s">
        <v>436</v>
      </c>
      <c r="H417" s="65">
        <v>1.5960000000000001</v>
      </c>
      <c r="I417" s="50">
        <v>102</v>
      </c>
      <c r="N417" s="23"/>
    </row>
    <row r="418" spans="1:14" x14ac:dyDescent="0.2">
      <c r="A418" s="23" t="s">
        <v>437</v>
      </c>
      <c r="H418" s="65">
        <v>1.5960000000000001</v>
      </c>
      <c r="I418" s="50">
        <v>82</v>
      </c>
      <c r="N418" s="23"/>
    </row>
    <row r="419" spans="1:14" x14ac:dyDescent="0.2">
      <c r="A419" s="23" t="s">
        <v>438</v>
      </c>
      <c r="H419" s="65">
        <v>1.5960000000000001</v>
      </c>
      <c r="I419" s="50">
        <v>65</v>
      </c>
      <c r="N419" s="23"/>
    </row>
    <row r="420" spans="1:14" x14ac:dyDescent="0.2">
      <c r="A420" s="23" t="s">
        <v>439</v>
      </c>
      <c r="H420" s="65">
        <v>1.5960000000000001</v>
      </c>
      <c r="I420" s="50">
        <v>52</v>
      </c>
      <c r="N420" s="23"/>
    </row>
    <row r="421" spans="1:14" x14ac:dyDescent="0.2">
      <c r="A421" s="23" t="s">
        <v>440</v>
      </c>
      <c r="H421" s="65">
        <v>0.189</v>
      </c>
      <c r="I421" s="50">
        <v>268</v>
      </c>
      <c r="N421" s="23"/>
    </row>
    <row r="422" spans="1:14" x14ac:dyDescent="0.2">
      <c r="A422" s="23" t="s">
        <v>441</v>
      </c>
      <c r="H422" s="65">
        <v>0.189</v>
      </c>
      <c r="I422" s="50">
        <v>218</v>
      </c>
      <c r="N422" s="23"/>
    </row>
    <row r="423" spans="1:14" x14ac:dyDescent="0.2">
      <c r="A423" s="23" t="s">
        <v>442</v>
      </c>
      <c r="H423" s="65">
        <v>1.9159999999999999</v>
      </c>
      <c r="I423" s="50">
        <v>82</v>
      </c>
      <c r="N423" s="23"/>
    </row>
    <row r="424" spans="1:14" x14ac:dyDescent="0.2">
      <c r="A424" s="23" t="s">
        <v>443</v>
      </c>
      <c r="H424" s="65">
        <v>1.9159999999999999</v>
      </c>
      <c r="I424" s="50">
        <v>64</v>
      </c>
      <c r="N424" s="23"/>
    </row>
    <row r="425" spans="1:14" x14ac:dyDescent="0.2">
      <c r="A425" s="23" t="s">
        <v>444</v>
      </c>
      <c r="H425" s="65">
        <v>1.9159999999999999</v>
      </c>
      <c r="I425" s="50">
        <v>52</v>
      </c>
      <c r="N425" s="23"/>
    </row>
    <row r="426" spans="1:14" x14ac:dyDescent="0.2">
      <c r="A426" s="23" t="s">
        <v>445</v>
      </c>
      <c r="H426" s="65">
        <v>1.9159999999999999</v>
      </c>
      <c r="I426" s="50">
        <v>35</v>
      </c>
      <c r="N426" s="23"/>
    </row>
    <row r="427" spans="1:14" x14ac:dyDescent="0.2">
      <c r="A427" s="23" t="s">
        <v>446</v>
      </c>
      <c r="H427" s="65">
        <v>0.23899999999999999</v>
      </c>
      <c r="I427" s="50">
        <v>264</v>
      </c>
      <c r="N427" s="23"/>
    </row>
    <row r="428" spans="1:14" x14ac:dyDescent="0.2">
      <c r="A428" s="23" t="s">
        <v>447</v>
      </c>
      <c r="H428" s="65">
        <v>0.23899999999999999</v>
      </c>
      <c r="I428" s="50">
        <v>214</v>
      </c>
      <c r="N428" s="23"/>
    </row>
    <row r="429" spans="1:14" x14ac:dyDescent="0.2">
      <c r="A429" s="23" t="s">
        <v>448</v>
      </c>
      <c r="H429" s="65">
        <v>0.27900000000000003</v>
      </c>
      <c r="I429" s="50">
        <v>262</v>
      </c>
      <c r="N429" s="23"/>
    </row>
    <row r="430" spans="1:14" x14ac:dyDescent="0.2">
      <c r="A430" s="23" t="s">
        <v>449</v>
      </c>
      <c r="H430" s="65">
        <v>0.27900000000000003</v>
      </c>
      <c r="I430" s="50">
        <v>212</v>
      </c>
      <c r="N430" s="23"/>
    </row>
    <row r="431" spans="1:14" x14ac:dyDescent="0.2">
      <c r="A431" s="23" t="s">
        <v>498</v>
      </c>
      <c r="B431" s="65">
        <v>0.41599999999999998</v>
      </c>
      <c r="C431" s="50">
        <v>125</v>
      </c>
      <c r="N431" s="23"/>
    </row>
    <row r="432" spans="1:14" x14ac:dyDescent="0.2">
      <c r="A432" s="23" t="s">
        <v>499</v>
      </c>
      <c r="B432" s="65">
        <v>0.42</v>
      </c>
      <c r="C432" s="50">
        <v>100</v>
      </c>
      <c r="N432" s="23"/>
    </row>
    <row r="433" spans="1:14" x14ac:dyDescent="0.2">
      <c r="A433" s="23" t="s">
        <v>515</v>
      </c>
      <c r="B433" s="65">
        <v>0.42399999999999999</v>
      </c>
      <c r="C433" s="50">
        <v>84</v>
      </c>
      <c r="N433" s="23"/>
    </row>
    <row r="434" spans="1:14" x14ac:dyDescent="0.2">
      <c r="A434" s="23" t="s">
        <v>500</v>
      </c>
      <c r="B434" s="65">
        <v>0.43</v>
      </c>
      <c r="C434" s="50">
        <v>67</v>
      </c>
      <c r="N434" s="23"/>
    </row>
    <row r="435" spans="1:14" x14ac:dyDescent="0.2">
      <c r="A435" s="23" t="s">
        <v>501</v>
      </c>
      <c r="B435" s="65">
        <v>0.44</v>
      </c>
      <c r="C435" s="50">
        <v>50</v>
      </c>
      <c r="N435" s="23"/>
    </row>
    <row r="436" spans="1:14" x14ac:dyDescent="0.2">
      <c r="A436" s="23" t="s">
        <v>514</v>
      </c>
      <c r="B436" s="65">
        <v>0.45</v>
      </c>
      <c r="C436" s="50">
        <v>40</v>
      </c>
      <c r="N436" s="23"/>
    </row>
    <row r="437" spans="1:14" x14ac:dyDescent="0.2">
      <c r="A437" s="23" t="s">
        <v>502</v>
      </c>
      <c r="B437" s="65">
        <v>0.46600000000000003</v>
      </c>
      <c r="C437" s="50">
        <v>125</v>
      </c>
      <c r="N437" s="23"/>
    </row>
    <row r="438" spans="1:14" x14ac:dyDescent="0.2">
      <c r="A438" s="23" t="s">
        <v>503</v>
      </c>
      <c r="B438" s="65">
        <v>0.47</v>
      </c>
      <c r="C438" s="50">
        <v>100</v>
      </c>
      <c r="N438" s="23"/>
    </row>
    <row r="439" spans="1:14" x14ac:dyDescent="0.2">
      <c r="A439" s="23" t="s">
        <v>516</v>
      </c>
      <c r="B439" s="65">
        <v>0.47399999999999998</v>
      </c>
      <c r="C439" s="50">
        <v>84</v>
      </c>
      <c r="N439" s="23"/>
    </row>
    <row r="440" spans="1:14" x14ac:dyDescent="0.2">
      <c r="A440" s="23" t="s">
        <v>504</v>
      </c>
      <c r="B440" s="65">
        <v>0.48</v>
      </c>
      <c r="C440" s="50">
        <v>67</v>
      </c>
      <c r="N440" s="23"/>
    </row>
    <row r="441" spans="1:14" x14ac:dyDescent="0.2">
      <c r="A441" s="23" t="s">
        <v>505</v>
      </c>
      <c r="B441" s="65">
        <v>0.49</v>
      </c>
      <c r="C441" s="50">
        <v>50</v>
      </c>
      <c r="N441" s="23"/>
    </row>
    <row r="442" spans="1:14" x14ac:dyDescent="0.2">
      <c r="A442" s="23" t="s">
        <v>506</v>
      </c>
      <c r="B442" s="65">
        <v>0.5</v>
      </c>
      <c r="C442" s="50">
        <v>40</v>
      </c>
      <c r="N442" s="23"/>
    </row>
    <row r="443" spans="1:14" x14ac:dyDescent="0.2">
      <c r="A443" s="23" t="s">
        <v>507</v>
      </c>
      <c r="B443" s="65">
        <v>0.51600000000000001</v>
      </c>
      <c r="C443" s="50">
        <v>125</v>
      </c>
      <c r="N443" s="23"/>
    </row>
    <row r="444" spans="1:14" x14ac:dyDescent="0.2">
      <c r="A444" s="23" t="s">
        <v>508</v>
      </c>
      <c r="B444" s="65">
        <v>0.52</v>
      </c>
      <c r="C444" s="50">
        <v>100</v>
      </c>
      <c r="N444" s="23"/>
    </row>
    <row r="445" spans="1:14" x14ac:dyDescent="0.2">
      <c r="A445" s="23" t="s">
        <v>509</v>
      </c>
      <c r="B445" s="65">
        <v>0.52400000000000002</v>
      </c>
      <c r="C445" s="50">
        <v>84</v>
      </c>
      <c r="N445" s="23"/>
    </row>
    <row r="446" spans="1:14" x14ac:dyDescent="0.2">
      <c r="A446" s="23" t="s">
        <v>510</v>
      </c>
      <c r="B446" s="65">
        <v>0.53</v>
      </c>
      <c r="C446" s="50">
        <v>67</v>
      </c>
      <c r="N446" s="23"/>
    </row>
    <row r="447" spans="1:14" x14ac:dyDescent="0.2">
      <c r="A447" s="23" t="s">
        <v>511</v>
      </c>
      <c r="B447" s="65">
        <v>0.54</v>
      </c>
      <c r="C447" s="50">
        <v>50</v>
      </c>
      <c r="N447" s="23"/>
    </row>
    <row r="448" spans="1:14" x14ac:dyDescent="0.2">
      <c r="A448" s="23" t="s">
        <v>512</v>
      </c>
      <c r="B448" s="65">
        <v>0.55000000000000004</v>
      </c>
      <c r="C448" s="50">
        <v>40</v>
      </c>
      <c r="N448" s="23"/>
    </row>
    <row r="449" spans="1:14" x14ac:dyDescent="0.2">
      <c r="A449" s="23" t="s">
        <v>513</v>
      </c>
      <c r="B449" s="65">
        <v>0.56000000000000005</v>
      </c>
      <c r="C449" s="50">
        <v>35</v>
      </c>
      <c r="N449" s="23"/>
    </row>
    <row r="450" spans="1:14" x14ac:dyDescent="0.2">
      <c r="A450" s="51" t="s">
        <v>450</v>
      </c>
      <c r="B450" s="64">
        <v>0.05</v>
      </c>
      <c r="C450" s="43">
        <f>+CEILING((B450/$N450)*10000,1)</f>
        <v>38</v>
      </c>
      <c r="D450" s="64">
        <f>+H450/2</f>
        <v>0.186</v>
      </c>
      <c r="E450" s="43">
        <f>+CEILING((D450/$N450)*10000,1)</f>
        <v>139</v>
      </c>
      <c r="F450" s="64">
        <f>+H450-B450</f>
        <v>0.32200000000000001</v>
      </c>
      <c r="G450" s="43">
        <f>+CEILING((F450/$N450)*10000,1)</f>
        <v>240</v>
      </c>
      <c r="H450" s="64">
        <v>0.372</v>
      </c>
      <c r="I450" s="43">
        <f>+CEILING((H450/$N450)*10000,1)</f>
        <v>277</v>
      </c>
      <c r="J450" s="64"/>
      <c r="K450" s="43"/>
      <c r="L450" s="64"/>
      <c r="N450" s="32">
        <v>13.45</v>
      </c>
    </row>
    <row r="451" spans="1:14" x14ac:dyDescent="0.2">
      <c r="A451" s="51" t="s">
        <v>451</v>
      </c>
      <c r="B451" s="64">
        <v>5.5E-2</v>
      </c>
      <c r="C451" s="43">
        <f t="shared" ref="C451:C463" si="51">+CEILING((B451/$N451)*10000,1)</f>
        <v>33</v>
      </c>
      <c r="D451" s="64">
        <f t="shared" ref="D451:D463" si="52">+H451/2</f>
        <v>0.2145</v>
      </c>
      <c r="E451" s="43">
        <f t="shared" ref="E451:E463" si="53">+CEILING((D451/$N451)*10000,1)</f>
        <v>127</v>
      </c>
      <c r="F451" s="64">
        <f t="shared" ref="F451:F463" si="54">+H451-B451</f>
        <v>0.374</v>
      </c>
      <c r="G451" s="43">
        <f t="shared" ref="G451:G463" si="55">+CEILING((F451/$N451)*10000,1)</f>
        <v>221</v>
      </c>
      <c r="H451" s="64">
        <v>0.42899999999999999</v>
      </c>
      <c r="I451" s="43">
        <f t="shared" ref="I451:I463" si="56">+CEILING((H451/$N451)*10000,1)</f>
        <v>253</v>
      </c>
      <c r="J451" s="64"/>
      <c r="K451" s="43"/>
      <c r="L451" s="64"/>
      <c r="N451" s="32">
        <v>16.989999999999998</v>
      </c>
    </row>
    <row r="452" spans="1:14" x14ac:dyDescent="0.2">
      <c r="A452" s="51" t="s">
        <v>452</v>
      </c>
      <c r="B452" s="64">
        <v>0.06</v>
      </c>
      <c r="C452" s="43">
        <f t="shared" si="51"/>
        <v>30</v>
      </c>
      <c r="D452" s="64">
        <f t="shared" si="52"/>
        <v>0.24349999999999999</v>
      </c>
      <c r="E452" s="43">
        <f t="shared" si="53"/>
        <v>120</v>
      </c>
      <c r="F452" s="64">
        <f t="shared" si="54"/>
        <v>0.42699999999999999</v>
      </c>
      <c r="G452" s="43">
        <f t="shared" si="55"/>
        <v>210</v>
      </c>
      <c r="H452" s="64">
        <v>0.48699999999999999</v>
      </c>
      <c r="I452" s="43">
        <f t="shared" si="56"/>
        <v>240</v>
      </c>
      <c r="J452" s="64"/>
      <c r="K452" s="43"/>
      <c r="L452" s="64"/>
      <c r="N452" s="32">
        <v>20.37</v>
      </c>
    </row>
    <row r="453" spans="1:14" x14ac:dyDescent="0.2">
      <c r="A453" s="51" t="s">
        <v>453</v>
      </c>
      <c r="B453" s="64">
        <v>6.5000000000000002E-2</v>
      </c>
      <c r="C453" s="43">
        <f t="shared" si="51"/>
        <v>28</v>
      </c>
      <c r="D453" s="64">
        <f t="shared" si="52"/>
        <v>0.27250000000000002</v>
      </c>
      <c r="E453" s="43">
        <f t="shared" si="53"/>
        <v>114</v>
      </c>
      <c r="F453" s="64">
        <f t="shared" si="54"/>
        <v>0.48000000000000004</v>
      </c>
      <c r="G453" s="43">
        <f t="shared" si="55"/>
        <v>200</v>
      </c>
      <c r="H453" s="64">
        <v>0.54500000000000004</v>
      </c>
      <c r="I453" s="43">
        <f t="shared" si="56"/>
        <v>227</v>
      </c>
      <c r="J453" s="64"/>
      <c r="K453" s="43"/>
      <c r="L453" s="64"/>
      <c r="N453" s="32">
        <v>24.01</v>
      </c>
    </row>
    <row r="454" spans="1:14" x14ac:dyDescent="0.2">
      <c r="A454" s="51" t="s">
        <v>454</v>
      </c>
      <c r="B454" s="64">
        <v>7.0000000000000007E-2</v>
      </c>
      <c r="C454" s="43">
        <f>+CEILING((B454/$N454)*10000,1)</f>
        <v>26</v>
      </c>
      <c r="D454" s="64">
        <f>+H454/2</f>
        <v>0.30149999999999999</v>
      </c>
      <c r="E454" s="43">
        <f>+CEILING((D454/$N454)*10000,1)</f>
        <v>108</v>
      </c>
      <c r="F454" s="64">
        <f>+H454-B454</f>
        <v>0.53299999999999992</v>
      </c>
      <c r="G454" s="43">
        <f>+CEILING((F454/$N454)*10000,1)</f>
        <v>191</v>
      </c>
      <c r="H454" s="64">
        <v>0.60299999999999998</v>
      </c>
      <c r="I454" s="43">
        <f>+CEILING((H454/$N454)*10000,1)</f>
        <v>216</v>
      </c>
      <c r="J454" s="64"/>
      <c r="K454" s="43"/>
      <c r="L454" s="64"/>
      <c r="N454" s="32">
        <v>27.97</v>
      </c>
    </row>
    <row r="455" spans="1:14" x14ac:dyDescent="0.2">
      <c r="A455" s="51" t="s">
        <v>455</v>
      </c>
      <c r="B455" s="64">
        <v>7.4999999999999997E-2</v>
      </c>
      <c r="C455" s="43">
        <f t="shared" si="51"/>
        <v>24</v>
      </c>
      <c r="D455" s="64">
        <f t="shared" si="52"/>
        <v>0.33</v>
      </c>
      <c r="E455" s="43">
        <f t="shared" si="53"/>
        <v>103</v>
      </c>
      <c r="F455" s="64">
        <f t="shared" si="54"/>
        <v>0.58500000000000008</v>
      </c>
      <c r="G455" s="43">
        <f t="shared" si="55"/>
        <v>182</v>
      </c>
      <c r="H455" s="64">
        <v>0.66</v>
      </c>
      <c r="I455" s="43">
        <f t="shared" si="56"/>
        <v>206</v>
      </c>
      <c r="J455" s="64"/>
      <c r="K455" s="43"/>
      <c r="L455" s="64"/>
      <c r="N455" s="32">
        <v>32.18</v>
      </c>
    </row>
    <row r="456" spans="1:14" x14ac:dyDescent="0.2">
      <c r="A456" s="51" t="s">
        <v>456</v>
      </c>
      <c r="B456" s="64">
        <v>0.08</v>
      </c>
      <c r="C456" s="43">
        <f>+CEILING((B456/$N456)*10000,1)</f>
        <v>22</v>
      </c>
      <c r="D456" s="64">
        <f>+H456/2</f>
        <v>0.35899999999999999</v>
      </c>
      <c r="E456" s="43">
        <f>+CEILING((D456/$N456)*10000,1)</f>
        <v>96</v>
      </c>
      <c r="F456" s="64">
        <f>+H456-B456</f>
        <v>0.63800000000000001</v>
      </c>
      <c r="G456" s="43">
        <f>+CEILING((F456/$N456)*10000,1)</f>
        <v>171</v>
      </c>
      <c r="H456" s="64">
        <v>0.71799999999999997</v>
      </c>
      <c r="I456" s="43">
        <f>+CEILING((H456/$N456)*10000,1)</f>
        <v>192</v>
      </c>
      <c r="J456" s="64"/>
      <c r="K456" s="43"/>
      <c r="L456" s="64"/>
      <c r="N456" s="32">
        <v>37.44</v>
      </c>
    </row>
    <row r="457" spans="1:14" x14ac:dyDescent="0.2">
      <c r="A457" s="51" t="s">
        <v>457</v>
      </c>
      <c r="B457" s="64">
        <v>8.5000000000000006E-2</v>
      </c>
      <c r="C457" s="43">
        <f>+CEILING((B457/$N457)*10000,1)</f>
        <v>21</v>
      </c>
      <c r="D457" s="64">
        <f>+H457/2</f>
        <v>0.38800000000000001</v>
      </c>
      <c r="E457" s="43">
        <f>+CEILING((D457/$N457)*10000,1)</f>
        <v>92</v>
      </c>
      <c r="F457" s="64">
        <f>+H457-B457</f>
        <v>0.69100000000000006</v>
      </c>
      <c r="G457" s="43">
        <f>+CEILING((F457/$N457)*10000,1)</f>
        <v>164</v>
      </c>
      <c r="H457" s="64">
        <v>0.77600000000000002</v>
      </c>
      <c r="I457" s="43">
        <f>+CEILING((H457/$N457)*10000,1)</f>
        <v>184</v>
      </c>
      <c r="J457" s="64"/>
      <c r="K457" s="43"/>
      <c r="L457" s="64"/>
      <c r="N457" s="32">
        <v>42.31</v>
      </c>
    </row>
    <row r="458" spans="1:14" x14ac:dyDescent="0.2">
      <c r="A458" s="51" t="s">
        <v>458</v>
      </c>
      <c r="B458" s="66">
        <v>0.09</v>
      </c>
      <c r="C458" s="46">
        <f>+CEILING((B458/$N458)*10000,1)</f>
        <v>19</v>
      </c>
      <c r="D458" s="66">
        <f>+H458/2</f>
        <v>0.4415</v>
      </c>
      <c r="E458" s="46">
        <f>+CEILING((D458/$N458)*10000,1)</f>
        <v>92</v>
      </c>
      <c r="F458" s="66">
        <f>+H458-B458</f>
        <v>0.79300000000000004</v>
      </c>
      <c r="G458" s="46">
        <f>+CEILING((F458/$N458)*10000,1)</f>
        <v>165</v>
      </c>
      <c r="H458" s="66">
        <v>0.88300000000000001</v>
      </c>
      <c r="I458" s="46">
        <f>+CEILING((H458/$N458)*10000,1)</f>
        <v>183</v>
      </c>
      <c r="J458" s="66"/>
      <c r="K458" s="46"/>
      <c r="L458" s="66"/>
      <c r="M458" s="52"/>
      <c r="N458" s="53">
        <v>48.28</v>
      </c>
    </row>
    <row r="459" spans="1:14" x14ac:dyDescent="0.2">
      <c r="A459" s="51" t="s">
        <v>459</v>
      </c>
      <c r="B459" s="64">
        <v>9.5000000000000001E-2</v>
      </c>
      <c r="C459" s="43">
        <f>+CEILING((B459/$N459)*10000,1)</f>
        <v>18</v>
      </c>
      <c r="D459" s="64">
        <f>+H459/2</f>
        <v>0.44550000000000001</v>
      </c>
      <c r="E459" s="43">
        <f>+CEILING((D459/$N459)*10000,1)</f>
        <v>84</v>
      </c>
      <c r="F459" s="64">
        <f>+H459-B459</f>
        <v>0.79600000000000004</v>
      </c>
      <c r="G459" s="43">
        <f>+CEILING((F459/$N459)*10000,1)</f>
        <v>150</v>
      </c>
      <c r="H459" s="64">
        <v>0.89100000000000001</v>
      </c>
      <c r="I459" s="43">
        <f>+CEILING((H459/$N459)*10000,1)</f>
        <v>167</v>
      </c>
      <c r="J459" s="64"/>
      <c r="K459" s="43"/>
      <c r="L459" s="64"/>
      <c r="N459" s="32">
        <v>53.42</v>
      </c>
    </row>
    <row r="460" spans="1:14" x14ac:dyDescent="0.2">
      <c r="A460" s="51" t="s">
        <v>460</v>
      </c>
      <c r="B460" s="64">
        <v>0.1</v>
      </c>
      <c r="C460" s="43">
        <f>+CEILING((B460/$N460)*10000,1)</f>
        <v>18</v>
      </c>
      <c r="D460" s="64">
        <f>+H460/2</f>
        <v>0.47449999999999998</v>
      </c>
      <c r="E460" s="43">
        <f>+CEILING((D460/$N460)*10000,1)</f>
        <v>81</v>
      </c>
      <c r="F460" s="64">
        <f>+H460-B460</f>
        <v>0.84899999999999998</v>
      </c>
      <c r="G460" s="43">
        <f>+CEILING((F460/$N460)*10000,1)</f>
        <v>145</v>
      </c>
      <c r="H460" s="64">
        <v>0.94899999999999995</v>
      </c>
      <c r="I460" s="43">
        <f>+CEILING((H460/$N460)*10000,1)</f>
        <v>162</v>
      </c>
      <c r="J460" s="64"/>
      <c r="K460" s="43"/>
      <c r="L460" s="64"/>
      <c r="N460" s="32">
        <v>58.76</v>
      </c>
    </row>
    <row r="461" spans="1:14" x14ac:dyDescent="0.2">
      <c r="A461" s="51" t="s">
        <v>461</v>
      </c>
      <c r="B461" s="64">
        <v>0.1</v>
      </c>
      <c r="C461" s="43">
        <f t="shared" si="51"/>
        <v>14</v>
      </c>
      <c r="D461" s="64">
        <f t="shared" si="52"/>
        <v>0.49199999999999999</v>
      </c>
      <c r="E461" s="43">
        <f t="shared" si="53"/>
        <v>65</v>
      </c>
      <c r="F461" s="64">
        <f t="shared" si="54"/>
        <v>0.88400000000000001</v>
      </c>
      <c r="G461" s="43">
        <f t="shared" si="55"/>
        <v>117</v>
      </c>
      <c r="H461" s="64">
        <v>0.98399999999999999</v>
      </c>
      <c r="I461" s="43">
        <f t="shared" si="56"/>
        <v>130</v>
      </c>
      <c r="J461" s="64"/>
      <c r="K461" s="43"/>
      <c r="L461" s="64"/>
      <c r="N461" s="32">
        <v>75.78</v>
      </c>
    </row>
    <row r="462" spans="1:14" x14ac:dyDescent="0.2">
      <c r="A462" s="51" t="s">
        <v>462</v>
      </c>
      <c r="B462" s="64">
        <v>0.1</v>
      </c>
      <c r="C462" s="43">
        <f>+CEILING((B462/$N462)*10000,1)</f>
        <v>13</v>
      </c>
      <c r="D462" s="64">
        <f>+H462/2</f>
        <v>0.52249999999999996</v>
      </c>
      <c r="E462" s="43">
        <f>+CEILING((D462/$N462)*10000,1)</f>
        <v>68</v>
      </c>
      <c r="F462" s="64">
        <f>+H462-B462</f>
        <v>0.94499999999999995</v>
      </c>
      <c r="G462" s="43">
        <f>+CEILING((F462/$N462)*10000,1)</f>
        <v>123</v>
      </c>
      <c r="H462" s="64">
        <v>1.0449999999999999</v>
      </c>
      <c r="I462" s="43">
        <f>+CEILING((H462/$N462)*10000,1)</f>
        <v>136</v>
      </c>
      <c r="J462" s="64"/>
      <c r="K462" s="43"/>
      <c r="L462" s="64"/>
      <c r="N462" s="32">
        <v>77.25</v>
      </c>
    </row>
    <row r="463" spans="1:14" x14ac:dyDescent="0.2">
      <c r="A463" s="51" t="s">
        <v>463</v>
      </c>
      <c r="B463" s="64">
        <v>0.10199999999999999</v>
      </c>
      <c r="C463" s="43">
        <f t="shared" si="51"/>
        <v>13</v>
      </c>
      <c r="D463" s="64">
        <f t="shared" si="52"/>
        <v>0.55700000000000005</v>
      </c>
      <c r="E463" s="43">
        <f t="shared" si="53"/>
        <v>70</v>
      </c>
      <c r="F463" s="64">
        <f t="shared" si="54"/>
        <v>1.012</v>
      </c>
      <c r="G463" s="43">
        <f t="shared" si="55"/>
        <v>126</v>
      </c>
      <c r="H463" s="64">
        <v>1.1140000000000001</v>
      </c>
      <c r="I463" s="43">
        <f t="shared" si="56"/>
        <v>139</v>
      </c>
      <c r="J463" s="64"/>
      <c r="K463" s="43"/>
      <c r="L463" s="64"/>
      <c r="N463" s="32">
        <v>80.349999999999994</v>
      </c>
    </row>
    <row r="464" spans="1:14" x14ac:dyDescent="0.2">
      <c r="A464" s="51" t="s">
        <v>464</v>
      </c>
      <c r="B464" s="64">
        <v>0.11</v>
      </c>
      <c r="C464" s="43">
        <f>+CEILING((B464/$N464)*10000,1)</f>
        <v>13</v>
      </c>
      <c r="D464" s="64">
        <f>+H464/2</f>
        <v>0.59099999999999997</v>
      </c>
      <c r="E464" s="43">
        <f>+CEILING((D464/$N464)*10000,1)</f>
        <v>65</v>
      </c>
      <c r="F464" s="64">
        <f>+H464-B464</f>
        <v>1.0719999999999998</v>
      </c>
      <c r="G464" s="43">
        <f>+CEILING((F464/$N464)*10000,1)</f>
        <v>118</v>
      </c>
      <c r="H464" s="64">
        <v>1.1819999999999999</v>
      </c>
      <c r="I464" s="43">
        <f>+CEILING((H464/$N464)*10000,1)</f>
        <v>130</v>
      </c>
      <c r="J464" s="64"/>
      <c r="K464" s="43"/>
      <c r="L464" s="64"/>
      <c r="N464" s="32">
        <v>91.49</v>
      </c>
    </row>
    <row r="465" spans="1:14" x14ac:dyDescent="0.2">
      <c r="A465" s="51" t="s">
        <v>465</v>
      </c>
      <c r="B465" s="64">
        <v>4.4999999999999998E-2</v>
      </c>
      <c r="C465" s="43">
        <f>+CEILING((B465/$N465)*10000,1)</f>
        <v>41</v>
      </c>
      <c r="D465" s="64">
        <f>+H465/2</f>
        <v>0.1565</v>
      </c>
      <c r="E465" s="43">
        <f>+CEILING((D465/$N465)*10000,1)</f>
        <v>143</v>
      </c>
      <c r="F465" s="64">
        <f>+H465-B465</f>
        <v>0.26800000000000002</v>
      </c>
      <c r="G465" s="43">
        <f>+CEILING((F465/$N465)*10000,1)</f>
        <v>244</v>
      </c>
      <c r="H465" s="64">
        <v>0.313</v>
      </c>
      <c r="I465" s="43">
        <f>+CEILING((H465/$N465)*10000,1)</f>
        <v>285</v>
      </c>
      <c r="J465" s="64"/>
      <c r="K465" s="43"/>
      <c r="L465" s="64"/>
      <c r="N465" s="32">
        <v>11.02</v>
      </c>
    </row>
    <row r="466" spans="1:14" ht="13.5" thickBot="1" x14ac:dyDescent="0.25">
      <c r="A466" s="54" t="s">
        <v>466</v>
      </c>
      <c r="B466" s="67">
        <v>0</v>
      </c>
      <c r="C466" s="55">
        <v>0</v>
      </c>
      <c r="D466" s="67">
        <v>0</v>
      </c>
      <c r="E466" s="55">
        <v>0</v>
      </c>
      <c r="F466" s="67">
        <v>0</v>
      </c>
      <c r="G466" s="55">
        <v>0</v>
      </c>
      <c r="H466" s="67">
        <v>0</v>
      </c>
      <c r="I466" s="55">
        <v>0</v>
      </c>
      <c r="J466" s="67">
        <v>0</v>
      </c>
      <c r="K466" s="55">
        <v>0</v>
      </c>
      <c r="L466" s="67">
        <v>0</v>
      </c>
      <c r="M466" s="56">
        <v>0</v>
      </c>
    </row>
    <row r="467" spans="1:14" x14ac:dyDescent="0.2">
      <c r="A467" s="57"/>
    </row>
    <row r="468" spans="1:14" x14ac:dyDescent="0.2">
      <c r="A468" s="57"/>
    </row>
    <row r="469" spans="1:14" x14ac:dyDescent="0.2">
      <c r="A469" s="57"/>
    </row>
    <row r="470" spans="1:14" x14ac:dyDescent="0.2">
      <c r="A470" s="57"/>
    </row>
    <row r="471" spans="1:14" x14ac:dyDescent="0.2">
      <c r="A471" s="57"/>
    </row>
    <row r="472" spans="1:14" x14ac:dyDescent="0.2">
      <c r="A472" s="57"/>
    </row>
    <row r="473" spans="1:14" x14ac:dyDescent="0.2">
      <c r="A473" s="57"/>
    </row>
    <row r="474" spans="1:14" x14ac:dyDescent="0.2">
      <c r="A474" s="57"/>
    </row>
    <row r="475" spans="1:14" x14ac:dyDescent="0.2">
      <c r="A475" s="57"/>
    </row>
    <row r="476" spans="1:14" x14ac:dyDescent="0.2">
      <c r="A476" s="57"/>
    </row>
    <row r="477" spans="1:14" x14ac:dyDescent="0.2">
      <c r="A477" s="57"/>
    </row>
    <row r="478" spans="1:14" x14ac:dyDescent="0.2">
      <c r="A478" s="57"/>
    </row>
    <row r="479" spans="1:14" x14ac:dyDescent="0.2">
      <c r="A479" s="57"/>
    </row>
    <row r="480" spans="1:14" x14ac:dyDescent="0.2">
      <c r="A480" s="57"/>
    </row>
    <row r="481" spans="1:1" x14ac:dyDescent="0.2">
      <c r="A481" s="57"/>
    </row>
    <row r="482" spans="1:1" x14ac:dyDescent="0.2">
      <c r="A482" s="57"/>
    </row>
    <row r="483" spans="1:1" x14ac:dyDescent="0.2">
      <c r="A483" s="57"/>
    </row>
    <row r="484" spans="1:1" x14ac:dyDescent="0.2">
      <c r="A484" s="57"/>
    </row>
    <row r="485" spans="1:1" x14ac:dyDescent="0.2">
      <c r="A485" s="57"/>
    </row>
    <row r="486" spans="1:1" x14ac:dyDescent="0.2">
      <c r="A486" s="57"/>
    </row>
    <row r="487" spans="1:1" x14ac:dyDescent="0.2">
      <c r="A487" s="57"/>
    </row>
    <row r="488" spans="1:1" x14ac:dyDescent="0.2">
      <c r="A488" s="57"/>
    </row>
    <row r="489" spans="1:1" x14ac:dyDescent="0.2">
      <c r="A489" s="57"/>
    </row>
    <row r="490" spans="1:1" x14ac:dyDescent="0.2">
      <c r="A490" s="57"/>
    </row>
    <row r="491" spans="1:1" x14ac:dyDescent="0.2">
      <c r="A491" s="57"/>
    </row>
    <row r="492" spans="1:1" x14ac:dyDescent="0.2">
      <c r="A492" s="57"/>
    </row>
    <row r="493" spans="1:1" x14ac:dyDescent="0.2">
      <c r="A493" s="57"/>
    </row>
    <row r="494" spans="1:1" x14ac:dyDescent="0.2">
      <c r="A494" s="57"/>
    </row>
    <row r="495" spans="1:1" x14ac:dyDescent="0.2">
      <c r="A495" s="57"/>
    </row>
    <row r="496" spans="1:1" x14ac:dyDescent="0.2">
      <c r="A496" s="57"/>
    </row>
    <row r="497" spans="1:1" x14ac:dyDescent="0.2">
      <c r="A497" s="57"/>
    </row>
    <row r="498" spans="1:1" x14ac:dyDescent="0.2">
      <c r="A498" s="57"/>
    </row>
    <row r="499" spans="1:1" x14ac:dyDescent="0.2">
      <c r="A499" s="57"/>
    </row>
    <row r="500" spans="1:1" x14ac:dyDescent="0.2">
      <c r="A500" s="57"/>
    </row>
    <row r="501" spans="1:1" x14ac:dyDescent="0.2">
      <c r="A501" s="57"/>
    </row>
    <row r="502" spans="1:1" x14ac:dyDescent="0.2">
      <c r="A502" s="57"/>
    </row>
    <row r="503" spans="1:1" x14ac:dyDescent="0.2">
      <c r="A503" s="57"/>
    </row>
    <row r="504" spans="1:1" x14ac:dyDescent="0.2">
      <c r="A504" s="57"/>
    </row>
    <row r="505" spans="1:1" x14ac:dyDescent="0.2">
      <c r="A505" s="57"/>
    </row>
    <row r="506" spans="1:1" x14ac:dyDescent="0.2">
      <c r="A506" s="57"/>
    </row>
    <row r="507" spans="1:1" x14ac:dyDescent="0.2">
      <c r="A507" s="57"/>
    </row>
    <row r="508" spans="1:1" x14ac:dyDescent="0.2">
      <c r="A508" s="57"/>
    </row>
    <row r="509" spans="1:1" x14ac:dyDescent="0.2">
      <c r="A509" s="57"/>
    </row>
    <row r="510" spans="1:1" x14ac:dyDescent="0.2">
      <c r="A510" s="57"/>
    </row>
    <row r="511" spans="1:1" x14ac:dyDescent="0.2">
      <c r="A511" s="57"/>
    </row>
    <row r="512" spans="1:1" x14ac:dyDescent="0.2">
      <c r="A512" s="57"/>
    </row>
    <row r="513" spans="1:1" x14ac:dyDescent="0.2">
      <c r="A513" s="57"/>
    </row>
    <row r="514" spans="1:1" x14ac:dyDescent="0.2">
      <c r="A514" s="57"/>
    </row>
    <row r="515" spans="1:1" x14ac:dyDescent="0.2">
      <c r="A515" s="57"/>
    </row>
    <row r="516" spans="1:1" x14ac:dyDescent="0.2">
      <c r="A516" s="57"/>
    </row>
    <row r="517" spans="1:1" x14ac:dyDescent="0.2">
      <c r="A517" s="57"/>
    </row>
    <row r="518" spans="1:1" x14ac:dyDescent="0.2">
      <c r="A518" s="57"/>
    </row>
    <row r="519" spans="1:1" x14ac:dyDescent="0.2">
      <c r="A519" s="57"/>
    </row>
    <row r="520" spans="1:1" x14ac:dyDescent="0.2">
      <c r="A520" s="57"/>
    </row>
    <row r="521" spans="1:1" x14ac:dyDescent="0.2">
      <c r="A521" s="5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6AF6CE287EE4E958EF25FCA255F12" ma:contentTypeVersion="10" ma:contentTypeDescription="Een nieuw document maken." ma:contentTypeScope="" ma:versionID="84742a83839feb145b6db4e7b5543103">
  <xsd:schema xmlns:xsd="http://www.w3.org/2001/XMLSchema" xmlns:xs="http://www.w3.org/2001/XMLSchema" xmlns:p="http://schemas.microsoft.com/office/2006/metadata/properties" xmlns:ns2="ecf8b706-f569-4879-850c-685055fbd453" targetNamespace="http://schemas.microsoft.com/office/2006/metadata/properties" ma:root="true" ma:fieldsID="c4800e44c6d47511d07c5380e913d7f0" ns2:_="">
    <xsd:import namespace="ecf8b706-f569-4879-850c-685055fbd4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f8b706-f569-4879-850c-685055fbd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55B89B-62B6-4C2A-A536-C6E6226CF8A7}"/>
</file>

<file path=customXml/itemProps2.xml><?xml version="1.0" encoding="utf-8"?>
<ds:datastoreItem xmlns:ds="http://schemas.openxmlformats.org/officeDocument/2006/customXml" ds:itemID="{5F2ABDAC-B8A6-4327-AB1F-0443BD2FCF70}"/>
</file>

<file path=customXml/itemProps3.xml><?xml version="1.0" encoding="utf-8"?>
<ds:datastoreItem xmlns:ds="http://schemas.openxmlformats.org/officeDocument/2006/customXml" ds:itemID="{42BFD808-C9CB-4D26-9AF5-9201B75095A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Invoer</vt:lpstr>
      <vt:lpstr>profielen</vt:lpstr>
      <vt:lpstr>Invoer!Afdrukbereik</vt:lpstr>
    </vt:vector>
  </TitlesOfParts>
  <Company>Flame Guard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Koks</dc:creator>
  <cp:lastModifiedBy>Jan de Vries</cp:lastModifiedBy>
  <cp:lastPrinted>2016-04-24T18:16:40Z</cp:lastPrinted>
  <dcterms:created xsi:type="dcterms:W3CDTF">2006-07-14T07:37:49Z</dcterms:created>
  <dcterms:modified xsi:type="dcterms:W3CDTF">2021-09-20T11:59:48Z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0x010100AFD6AF6CE287EE4E958EF25FCA255F12</vt:lpwstr>
  </property>
</Properties>
</file>